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inhard\lce\sportevents\021_wlc\"/>
    </mc:Choice>
  </mc:AlternateContent>
  <xr:revisionPtr revIDLastSave="0" documentId="13_ncr:1_{58017154-3A5D-4B69-83E5-E8541482E775}" xr6:coauthVersionLast="46" xr6:coauthVersionMax="46" xr10:uidLastSave="{00000000-0000-0000-0000-000000000000}"/>
  <bookViews>
    <workbookView xWindow="-120" yWindow="-120" windowWidth="20730" windowHeight="11160" xr2:uid="{DBABA014-362C-4EFD-9E03-C00C52C9CEFC}"/>
  </bookViews>
  <sheets>
    <sheet name="Tabelle1" sheetId="4" r:id="rId1"/>
  </sheets>
  <definedNames>
    <definedName name="_xlnm._FilterDatabase" localSheetId="0" hidden="1">Tabelle1!$A$4:$N$4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4" i="4" l="1"/>
  <c r="M34" i="4" s="1"/>
  <c r="H34" i="4"/>
  <c r="K34" i="4" s="1"/>
  <c r="L48" i="4"/>
  <c r="M48" i="4" s="1"/>
  <c r="H48" i="4"/>
  <c r="K48" i="4" s="1"/>
  <c r="L63" i="4"/>
  <c r="M63" i="4" s="1"/>
  <c r="H63" i="4"/>
  <c r="K63" i="4" s="1"/>
  <c r="L8" i="4"/>
  <c r="M8" i="4" s="1"/>
  <c r="H8" i="4"/>
  <c r="K8" i="4" s="1"/>
  <c r="L6" i="4"/>
  <c r="M6" i="4" s="1"/>
  <c r="L7" i="4"/>
  <c r="M7" i="4" s="1"/>
  <c r="L10" i="4"/>
  <c r="M10" i="4" s="1"/>
  <c r="L9" i="4"/>
  <c r="M9" i="4" s="1"/>
  <c r="L11" i="4"/>
  <c r="M11" i="4" s="1"/>
  <c r="L13" i="4"/>
  <c r="M13" i="4" s="1"/>
  <c r="L12" i="4"/>
  <c r="M12" i="4" s="1"/>
  <c r="L14" i="4"/>
  <c r="M14" i="4" s="1"/>
  <c r="L15" i="4"/>
  <c r="M15" i="4" s="1"/>
  <c r="L18" i="4"/>
  <c r="M18" i="4" s="1"/>
  <c r="L16" i="4"/>
  <c r="M16" i="4" s="1"/>
  <c r="L17" i="4"/>
  <c r="M17" i="4" s="1"/>
  <c r="L19" i="4"/>
  <c r="M19" i="4" s="1"/>
  <c r="L20" i="4"/>
  <c r="M20" i="4" s="1"/>
  <c r="L22" i="4"/>
  <c r="M22" i="4" s="1"/>
  <c r="L21" i="4"/>
  <c r="M21" i="4" s="1"/>
  <c r="L23" i="4"/>
  <c r="M23" i="4" s="1"/>
  <c r="L24" i="4"/>
  <c r="M24" i="4" s="1"/>
  <c r="L25" i="4"/>
  <c r="M25" i="4" s="1"/>
  <c r="L26" i="4"/>
  <c r="M26" i="4" s="1"/>
  <c r="L27" i="4"/>
  <c r="M27" i="4" s="1"/>
  <c r="L28" i="4"/>
  <c r="M28" i="4" s="1"/>
  <c r="L29" i="4"/>
  <c r="M29" i="4" s="1"/>
  <c r="L30" i="4"/>
  <c r="M30" i="4" s="1"/>
  <c r="L31" i="4"/>
  <c r="M31" i="4" s="1"/>
  <c r="L32" i="4"/>
  <c r="M32" i="4" s="1"/>
  <c r="L35" i="4"/>
  <c r="M35" i="4" s="1"/>
  <c r="L33" i="4"/>
  <c r="M33" i="4" s="1"/>
  <c r="L36" i="4"/>
  <c r="M36" i="4" s="1"/>
  <c r="L39" i="4"/>
  <c r="M39" i="4" s="1"/>
  <c r="L37" i="4"/>
  <c r="M37" i="4" s="1"/>
  <c r="L38" i="4"/>
  <c r="M38" i="4" s="1"/>
  <c r="L40" i="4"/>
  <c r="M40" i="4" s="1"/>
  <c r="L41" i="4"/>
  <c r="M41" i="4" s="1"/>
  <c r="L42" i="4"/>
  <c r="M42" i="4" s="1"/>
  <c r="L44" i="4"/>
  <c r="M44" i="4" s="1"/>
  <c r="L43" i="4"/>
  <c r="M43" i="4" s="1"/>
  <c r="L45" i="4"/>
  <c r="M45" i="4" s="1"/>
  <c r="L46" i="4"/>
  <c r="M46" i="4" s="1"/>
  <c r="L47" i="4"/>
  <c r="M47" i="4" s="1"/>
  <c r="L49" i="4"/>
  <c r="M49" i="4" s="1"/>
  <c r="L50" i="4"/>
  <c r="M50" i="4" s="1"/>
  <c r="L51" i="4"/>
  <c r="M51" i="4" s="1"/>
  <c r="L52" i="4"/>
  <c r="M52" i="4" s="1"/>
  <c r="L53" i="4"/>
  <c r="M53" i="4" s="1"/>
  <c r="L54" i="4"/>
  <c r="M54" i="4" s="1"/>
  <c r="L55" i="4"/>
  <c r="M55" i="4" s="1"/>
  <c r="L56" i="4"/>
  <c r="M56" i="4" s="1"/>
  <c r="L57" i="4"/>
  <c r="M57" i="4" s="1"/>
  <c r="L58" i="4"/>
  <c r="M58" i="4" s="1"/>
  <c r="L60" i="4"/>
  <c r="M60" i="4" s="1"/>
  <c r="L59" i="4"/>
  <c r="L61" i="4"/>
  <c r="M61" i="4" s="1"/>
  <c r="L62" i="4"/>
  <c r="M62" i="4" s="1"/>
  <c r="L64" i="4"/>
  <c r="M64" i="4" s="1"/>
  <c r="L65" i="4"/>
  <c r="M65" i="4" s="1"/>
  <c r="L66" i="4"/>
  <c r="M66" i="4" s="1"/>
  <c r="L67" i="4"/>
  <c r="M67" i="4" s="1"/>
  <c r="L5" i="4"/>
  <c r="M5" i="4" s="1"/>
  <c r="H55" i="4"/>
  <c r="K55" i="4" s="1"/>
  <c r="H27" i="4"/>
  <c r="K27" i="4" s="1"/>
  <c r="N27" i="4" s="1"/>
  <c r="H26" i="4"/>
  <c r="K26" i="4" s="1"/>
  <c r="H5" i="4"/>
  <c r="K5" i="4" s="1"/>
  <c r="N5" i="4" s="1"/>
  <c r="H46" i="4"/>
  <c r="K46" i="4" s="1"/>
  <c r="H66" i="4"/>
  <c r="K66" i="4" s="1"/>
  <c r="N66" i="4" s="1"/>
  <c r="H32" i="4"/>
  <c r="K32" i="4" s="1"/>
  <c r="N32" i="4" s="1"/>
  <c r="H20" i="4"/>
  <c r="K20" i="4" s="1"/>
  <c r="N20" i="4" s="1"/>
  <c r="H14" i="4"/>
  <c r="K14" i="4" s="1"/>
  <c r="H31" i="4"/>
  <c r="K31" i="4" s="1"/>
  <c r="N31" i="4" s="1"/>
  <c r="H36" i="4"/>
  <c r="K36" i="4" s="1"/>
  <c r="H18" i="4"/>
  <c r="K18" i="4" s="1"/>
  <c r="N18" i="4" s="1"/>
  <c r="H53" i="4"/>
  <c r="K53" i="4" s="1"/>
  <c r="H65" i="4"/>
  <c r="K65" i="4" s="1"/>
  <c r="H10" i="4"/>
  <c r="K10" i="4" s="1"/>
  <c r="H21" i="4"/>
  <c r="K21" i="4" s="1"/>
  <c r="H33" i="4"/>
  <c r="K33" i="4" s="1"/>
  <c r="N33" i="4" s="1"/>
  <c r="H24" i="4"/>
  <c r="K24" i="4" s="1"/>
  <c r="N24" i="4" s="1"/>
  <c r="H13" i="4"/>
  <c r="K13" i="4" s="1"/>
  <c r="N13" i="4" s="1"/>
  <c r="H19" i="4"/>
  <c r="K19" i="4" s="1"/>
  <c r="H23" i="4"/>
  <c r="K23" i="4" s="1"/>
  <c r="H67" i="4"/>
  <c r="K67" i="4" s="1"/>
  <c r="N67" i="4" s="1"/>
  <c r="H29" i="4"/>
  <c r="K29" i="4" s="1"/>
  <c r="H9" i="4"/>
  <c r="K9" i="4" s="1"/>
  <c r="H47" i="4"/>
  <c r="K47" i="4" s="1"/>
  <c r="N47" i="4" s="1"/>
  <c r="H7" i="4"/>
  <c r="K7" i="4" s="1"/>
  <c r="N7" i="4" s="1"/>
  <c r="H64" i="4"/>
  <c r="K64" i="4" s="1"/>
  <c r="H11" i="4"/>
  <c r="K11" i="4" s="1"/>
  <c r="H58" i="4"/>
  <c r="K58" i="4" s="1"/>
  <c r="N58" i="4" s="1"/>
  <c r="H30" i="4"/>
  <c r="K30" i="4" s="1"/>
  <c r="H62" i="4"/>
  <c r="K62" i="4" s="1"/>
  <c r="N62" i="4" s="1"/>
  <c r="H6" i="4"/>
  <c r="K6" i="4" s="1"/>
  <c r="H15" i="4"/>
  <c r="K15" i="4" s="1"/>
  <c r="H17" i="4"/>
  <c r="K17" i="4" s="1"/>
  <c r="H38" i="4"/>
  <c r="K38" i="4" s="1"/>
  <c r="H22" i="4"/>
  <c r="K22" i="4" s="1"/>
  <c r="N22" i="4" s="1"/>
  <c r="H35" i="4"/>
  <c r="K35" i="4" s="1"/>
  <c r="H25" i="4"/>
  <c r="K25" i="4" s="1"/>
  <c r="H44" i="4"/>
  <c r="K44" i="4" s="1"/>
  <c r="H42" i="4"/>
  <c r="K42" i="4" s="1"/>
  <c r="N42" i="4" s="1"/>
  <c r="H50" i="4"/>
  <c r="K50" i="4" s="1"/>
  <c r="N50" i="4" s="1"/>
  <c r="H40" i="4"/>
  <c r="K40" i="4" s="1"/>
  <c r="N40" i="4" s="1"/>
  <c r="H37" i="4"/>
  <c r="K37" i="4" s="1"/>
  <c r="H39" i="4"/>
  <c r="K39" i="4" s="1"/>
  <c r="N39" i="4" s="1"/>
  <c r="H56" i="4"/>
  <c r="K56" i="4" s="1"/>
  <c r="N56" i="4" s="1"/>
  <c r="H43" i="4"/>
  <c r="K43" i="4" s="1"/>
  <c r="N43" i="4" s="1"/>
  <c r="H51" i="4"/>
  <c r="K51" i="4" s="1"/>
  <c r="H45" i="4"/>
  <c r="K45" i="4" s="1"/>
  <c r="N45" i="4" s="1"/>
  <c r="H49" i="4"/>
  <c r="K49" i="4" s="1"/>
  <c r="H54" i="4"/>
  <c r="K54" i="4" s="1"/>
  <c r="N54" i="4" s="1"/>
  <c r="H61" i="4"/>
  <c r="K61" i="4" s="1"/>
  <c r="H41" i="4"/>
  <c r="K41" i="4" s="1"/>
  <c r="H16" i="4"/>
  <c r="K16" i="4" s="1"/>
  <c r="H12" i="4"/>
  <c r="K12" i="4" s="1"/>
  <c r="H28" i="4"/>
  <c r="K28" i="4" s="1"/>
  <c r="N28" i="4" s="1"/>
  <c r="H59" i="4"/>
  <c r="K59" i="4" s="1"/>
  <c r="H57" i="4"/>
  <c r="K57" i="4" s="1"/>
  <c r="H52" i="4"/>
  <c r="K52" i="4" s="1"/>
  <c r="H60" i="4"/>
  <c r="K60" i="4" s="1"/>
  <c r="N12" i="4" l="1"/>
  <c r="N16" i="4"/>
  <c r="N34" i="4"/>
  <c r="N52" i="4"/>
  <c r="N23" i="4"/>
  <c r="N53" i="4"/>
  <c r="N11" i="4"/>
  <c r="N21" i="4"/>
  <c r="N57" i="4"/>
  <c r="N49" i="4"/>
  <c r="N15" i="4"/>
  <c r="N6" i="4"/>
  <c r="N9" i="4"/>
  <c r="N44" i="4"/>
  <c r="N38" i="4"/>
  <c r="N36" i="4"/>
  <c r="N26" i="4"/>
  <c r="N60" i="4"/>
  <c r="N64" i="4"/>
  <c r="N29" i="4"/>
  <c r="N25" i="4"/>
  <c r="N35" i="4"/>
  <c r="N14" i="4"/>
  <c r="N46" i="4"/>
  <c r="N55" i="4"/>
  <c r="N48" i="4"/>
  <c r="N63" i="4"/>
  <c r="N8" i="4"/>
  <c r="N41" i="4"/>
  <c r="N61" i="4"/>
  <c r="N51" i="4"/>
  <c r="N37" i="4"/>
  <c r="N10" i="4"/>
  <c r="N19" i="4"/>
  <c r="N17" i="4"/>
  <c r="N30" i="4"/>
  <c r="N65" i="4"/>
  <c r="M59" i="4"/>
  <c r="N59" i="4" s="1"/>
  <c r="H75" i="4" l="1"/>
  <c r="J75" i="4" s="1"/>
  <c r="H74" i="4"/>
  <c r="J74" i="4" s="1"/>
  <c r="H73" i="4"/>
  <c r="J73" i="4" s="1"/>
  <c r="H72" i="4"/>
  <c r="J72" i="4" s="1"/>
  <c r="H71" i="4"/>
  <c r="J71" i="4" s="1"/>
</calcChain>
</file>

<file path=xl/sharedStrings.xml><?xml version="1.0" encoding="utf-8"?>
<sst xmlns="http://schemas.openxmlformats.org/spreadsheetml/2006/main" count="212" uniqueCount="143">
  <si>
    <t>Sport</t>
  </si>
  <si>
    <t>Datum</t>
  </si>
  <si>
    <t>Titel</t>
  </si>
  <si>
    <t>Zeit</t>
  </si>
  <si>
    <t>Distanz</t>
  </si>
  <si>
    <t>Höhenmeter</t>
  </si>
  <si>
    <t>berg</t>
  </si>
  <si>
    <t>flach</t>
  </si>
  <si>
    <t>höhenmeter</t>
  </si>
  <si>
    <t>differenz</t>
  </si>
  <si>
    <t>diff je hm</t>
  </si>
  <si>
    <t>Helmut Pesau 1977 SV Falkenstein</t>
  </si>
  <si>
    <t>Hans Newetschny 1954 ULT Deutsch-Wagram</t>
  </si>
  <si>
    <t>Stefan Schamböck 1991 LC Wolkersdorf</t>
  </si>
  <si>
    <t>Zeit flache Strecke</t>
  </si>
  <si>
    <t>ORIGINAL STRAVA</t>
  </si>
  <si>
    <t>BERECHNUNGEN DISTANZ UND HOEHENMETER</t>
  </si>
  <si>
    <t>Zeit hh:mm:ss</t>
  </si>
  <si>
    <t>Gutschrift 0,9 s / hm</t>
  </si>
  <si>
    <t>Hm positiv</t>
  </si>
  <si>
    <t>Platz</t>
  </si>
  <si>
    <t>Lukas Schubtschik 1991 Komaru Runners Hohenau</t>
  </si>
  <si>
    <t>Reinhard Müller 1977 LC Erdpress</t>
  </si>
  <si>
    <t>Christian Messinger 1975 Tri Team Katzelsdorf</t>
  </si>
  <si>
    <t>Harald Paulhart 1982 Tri Team Katzelsdorf</t>
  </si>
  <si>
    <t>Ben Balik 2008 LC Wolkersdorf</t>
  </si>
  <si>
    <t>Leo Hederer 1971 ULT Deutsch-Wagram</t>
  </si>
  <si>
    <t>Herbert Schamböck 1965 LC Wolkersdorf</t>
  </si>
  <si>
    <t>Helmut Müllner 1977 LC Erdpress</t>
  </si>
  <si>
    <t>Günther Wrana 1976 MBA Matzen</t>
  </si>
  <si>
    <t>Christine van Linthoudt 1994 ULT Deutsch-Wagram</t>
  </si>
  <si>
    <t>Siegfried Vock 1964 LC Cafe Haferl</t>
  </si>
  <si>
    <t>Leopold Franz 1954 LC Cafe Haferl</t>
  </si>
  <si>
    <t>Gerhard Pauser 1961 ULT Deutsch Wagram</t>
  </si>
  <si>
    <t>Erwin Schmatzberger 1963 Klement</t>
  </si>
  <si>
    <t>Katharina van Linthoudt 1995 ULT Deutsch-Wagram</t>
  </si>
  <si>
    <t>Fellner Leopold - 1951 - LC Cafe Haferl</t>
  </si>
  <si>
    <t>Thomas Newetschny 1980 ULT Deutsch-Wargram</t>
  </si>
  <si>
    <t>Anita Specht 2000 ULT Deutsch Wagram</t>
  </si>
  <si>
    <t>Dietrich Leopold 1957 LAC Harlekin</t>
  </si>
  <si>
    <t>Richard Wrabel 1956 LC Strasshof</t>
  </si>
  <si>
    <t>Alexander Wrana 1973</t>
  </si>
  <si>
    <t>Susanne Stalzer 1983 de Kruta ham</t>
  </si>
  <si>
    <t>Alfred Lukas 1945 LC Strasshof</t>
  </si>
  <si>
    <t>https://www.greif.de/hoehenmeter-laufzeit-rechner.html</t>
  </si>
  <si>
    <t>6,00 km</t>
  </si>
  <si>
    <t>0 m</t>
  </si>
  <si>
    <t>Mario Kraft 1975 - Quattro Stagioni</t>
  </si>
  <si>
    <t>42 m</t>
  </si>
  <si>
    <t>Matthias Kladensky 1985 - Quattro Stagioni</t>
  </si>
  <si>
    <t>Claudia Schwanzer 1982 LC Erdpress</t>
  </si>
  <si>
    <t>6,01 km</t>
  </si>
  <si>
    <t>16 m</t>
  </si>
  <si>
    <t>Stephan Staudigl, 1972,Texaner</t>
  </si>
  <si>
    <t>3 m</t>
  </si>
  <si>
    <t>6,05 km</t>
  </si>
  <si>
    <t>99 m</t>
  </si>
  <si>
    <t>Christoph Kiesling 1972 Wiener Sport-Club</t>
  </si>
  <si>
    <t>6,04 km</t>
  </si>
  <si>
    <t>5 m</t>
  </si>
  <si>
    <t>5,89 km</t>
  </si>
  <si>
    <t>80 m</t>
  </si>
  <si>
    <t>Mathias Wiesinger, 1981, LC Erdpress</t>
  </si>
  <si>
    <t>5,92 km</t>
  </si>
  <si>
    <t>77 m</t>
  </si>
  <si>
    <t>Walter Pömmerl 1970 ULT Deutsch-Wagram</t>
  </si>
  <si>
    <t>5,93 km</t>
  </si>
  <si>
    <t>69 m</t>
  </si>
  <si>
    <t>Mario Rössler 1978 - Rössl Bräu</t>
  </si>
  <si>
    <t>14 m</t>
  </si>
  <si>
    <t>Walter Schneider 1959 LC Cafe Haferl</t>
  </si>
  <si>
    <t>157 m</t>
  </si>
  <si>
    <t>Michaela Markovicova</t>
  </si>
  <si>
    <t>23 m</t>
  </si>
  <si>
    <t>Gerlinde Schneider 1961 LC Cafe Haferl</t>
  </si>
  <si>
    <t>Anna Dersch 1992</t>
  </si>
  <si>
    <t>5,98 km</t>
  </si>
  <si>
    <t>71 m</t>
  </si>
  <si>
    <t>Kathrin Polke 1997 Lac Harlekin</t>
  </si>
  <si>
    <t>133 m</t>
  </si>
  <si>
    <t>SCHWARZBÖCK Martin 1976 RC Dreilala Münichsthal</t>
  </si>
  <si>
    <t>5,97 km</t>
  </si>
  <si>
    <t>70 m</t>
  </si>
  <si>
    <t>90 m</t>
  </si>
  <si>
    <t>Wilma Schram, 1951, LC Cafe Haferl</t>
  </si>
  <si>
    <t>17 m</t>
  </si>
  <si>
    <t>49 m</t>
  </si>
  <si>
    <t>6 m</t>
  </si>
  <si>
    <t>Peter Wiesner 1974 Texaner</t>
  </si>
  <si>
    <t>4 m</t>
  </si>
  <si>
    <t>5,94 km</t>
  </si>
  <si>
    <t>63 m</t>
  </si>
  <si>
    <t>Günther Vock 1971 LC Cafe Haferl</t>
  </si>
  <si>
    <t>6,16 km</t>
  </si>
  <si>
    <t>88 m</t>
  </si>
  <si>
    <t>6,14 km</t>
  </si>
  <si>
    <t>Erich Rotter 1965 LC Erdpress</t>
  </si>
  <si>
    <t>5,90 km</t>
  </si>
  <si>
    <t>Renate Klenkhart_1966_Texaner</t>
  </si>
  <si>
    <t>5,95 km</t>
  </si>
  <si>
    <t>72 m</t>
  </si>
  <si>
    <t>Alfred Klenkhart_1960_Texaner</t>
  </si>
  <si>
    <t>8,51 km</t>
  </si>
  <si>
    <t>103 m</t>
  </si>
  <si>
    <t>Manuela Specht 1969</t>
  </si>
  <si>
    <t>5,99 km</t>
  </si>
  <si>
    <t>Tom Bauer 1988 LC Erdpress</t>
  </si>
  <si>
    <t>2 m</t>
  </si>
  <si>
    <t>6,02 km</t>
  </si>
  <si>
    <t>Gregor Braher, 1998, LC Erdpress</t>
  </si>
  <si>
    <t>40 m</t>
  </si>
  <si>
    <t>Corinna Schuckert, 2000, LC Erpress</t>
  </si>
  <si>
    <t>13 m</t>
  </si>
  <si>
    <t>12 m</t>
  </si>
  <si>
    <t>6,17 km</t>
  </si>
  <si>
    <t>10 m</t>
  </si>
  <si>
    <t>6,03 km</t>
  </si>
  <si>
    <t>89 m</t>
  </si>
  <si>
    <t>104 m</t>
  </si>
  <si>
    <t>Elke Schiebl-van Veen 1966 Ulc Sparkasse Langenlois</t>
  </si>
  <si>
    <t>155 m</t>
  </si>
  <si>
    <t>Christoph Kopp 1965 LC Cafe Haferl</t>
  </si>
  <si>
    <t>55 m</t>
  </si>
  <si>
    <t>Evelyn Berthold 1966 LC Strasshof</t>
  </si>
  <si>
    <t>Manfred Schamböck 1971 LC Wolkersdorf</t>
  </si>
  <si>
    <t>1 m</t>
  </si>
  <si>
    <t>9 m</t>
  </si>
  <si>
    <t>Herbert Pfalz, 1971, LC Erdpress</t>
  </si>
  <si>
    <t>Stefan Wiesinger, 1992, LC Erdpress</t>
  </si>
  <si>
    <t>Thomas Lach 1957</t>
  </si>
  <si>
    <t>Zeit 5,9 km</t>
  </si>
  <si>
    <t>Hm 5,9 km</t>
  </si>
  <si>
    <t>Weinviertler Laufcup Spannberg 2021</t>
  </si>
  <si>
    <t>Peter Schindler 1983 LC Wolkersdorf</t>
  </si>
  <si>
    <t>80 m</t>
  </si>
  <si>
    <t>Martin Christian LAC Harlekin</t>
  </si>
  <si>
    <t>5,99 km</t>
  </si>
  <si>
    <t>179 m</t>
  </si>
  <si>
    <t>Lauf am Nachmittag - Pillichsdorf</t>
  </si>
  <si>
    <t>6,07 km</t>
  </si>
  <si>
    <t>115 m</t>
  </si>
  <si>
    <t>Klaudia Bartalová</t>
  </si>
  <si>
    <t>6,08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</si>
</sst>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0F0F5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rgb="FFDDDDDD"/>
      </bottom>
      <diagonal/>
    </border>
    <border>
      <left/>
      <right/>
      <top style="medium">
        <color rgb="FFDDDDDD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21" fontId="0" fillId="0" borderId="0" xfId="0" applyNumberFormat="1"/>
    <xf numFmtId="47" fontId="0" fillId="0" borderId="0" xfId="0" applyNumberFormat="1"/>
    <xf numFmtId="0" fontId="0" fillId="0" borderId="0" xfId="0" applyAlignment="1"/>
    <xf numFmtId="164" fontId="3" fillId="0" borderId="2" xfId="0" applyNumberFormat="1" applyFont="1" applyBorder="1" applyAlignment="1">
      <alignment horizontal="right" vertical="center"/>
    </xf>
    <xf numFmtId="164" fontId="0" fillId="0" borderId="0" xfId="0" applyNumberFormat="1" applyAlignment="1"/>
    <xf numFmtId="1" fontId="0" fillId="0" borderId="0" xfId="0" applyNumberFormat="1" applyAlignment="1"/>
    <xf numFmtId="0" fontId="4" fillId="5" borderId="0" xfId="0" applyFont="1" applyFill="1"/>
    <xf numFmtId="0" fontId="4" fillId="4" borderId="0" xfId="0" applyFont="1" applyFill="1"/>
    <xf numFmtId="0" fontId="2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0" borderId="0" xfId="1"/>
    <xf numFmtId="20" fontId="0" fillId="0" borderId="0" xfId="0" applyNumberFormat="1"/>
    <xf numFmtId="0" fontId="4" fillId="0" borderId="0" xfId="0" applyFont="1"/>
    <xf numFmtId="0" fontId="0" fillId="0" borderId="0" xfId="0" applyFill="1" applyBorder="1" applyAlignment="1"/>
    <xf numFmtId="46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reif.de/hoehenmeter-laufzeit-rechn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63C60-C8C3-4B1A-93F7-DFD0FD038F6B}">
  <dimension ref="A1:P75"/>
  <sheetViews>
    <sheetView tabSelected="1" workbookViewId="0">
      <selection sqref="A1:C1"/>
    </sheetView>
  </sheetViews>
  <sheetFormatPr baseColWidth="10" defaultRowHeight="15" x14ac:dyDescent="0.25"/>
  <cols>
    <col min="1" max="2" width="0.140625" customWidth="1"/>
    <col min="3" max="3" width="44.42578125" customWidth="1"/>
    <col min="4" max="4" width="10.85546875" customWidth="1"/>
    <col min="5" max="5" width="7.85546875" customWidth="1"/>
    <col min="6" max="6" width="7.5703125" customWidth="1"/>
    <col min="7" max="7" width="1.42578125" customWidth="1"/>
    <col min="8" max="8" width="11" customWidth="1"/>
    <col min="9" max="9" width="5.28515625" customWidth="1"/>
    <col min="10" max="10" width="7.7109375" customWidth="1"/>
    <col min="11" max="11" width="8.85546875" customWidth="1"/>
    <col min="12" max="12" width="8.140625" customWidth="1"/>
    <col min="13" max="13" width="11.140625" customWidth="1"/>
    <col min="14" max="14" width="11.28515625" customWidth="1"/>
    <col min="15" max="15" width="5.85546875" customWidth="1"/>
    <col min="16" max="16" width="15.140625" customWidth="1"/>
  </cols>
  <sheetData>
    <row r="1" spans="1:16" ht="17.25" thickBot="1" x14ac:dyDescent="0.3">
      <c r="A1" s="19" t="s">
        <v>132</v>
      </c>
      <c r="B1" s="19"/>
      <c r="C1" s="19"/>
      <c r="D1" s="1"/>
      <c r="E1" s="2"/>
    </row>
    <row r="2" spans="1:16" ht="15.75" thickTop="1" x14ac:dyDescent="0.25">
      <c r="A2" s="1"/>
      <c r="B2" s="1"/>
      <c r="D2" s="1"/>
      <c r="E2" s="2"/>
    </row>
    <row r="3" spans="1:16" x14ac:dyDescent="0.25">
      <c r="A3" s="8" t="s">
        <v>15</v>
      </c>
      <c r="B3" s="8"/>
      <c r="C3" s="8"/>
      <c r="D3" s="8"/>
      <c r="E3" s="8"/>
      <c r="F3" s="8"/>
      <c r="H3" s="7" t="s">
        <v>16</v>
      </c>
      <c r="I3" s="7"/>
      <c r="J3" s="7"/>
      <c r="K3" s="7"/>
      <c r="L3" s="7"/>
      <c r="M3" s="7"/>
      <c r="N3" s="7"/>
      <c r="O3" s="7"/>
    </row>
    <row r="4" spans="1:16" s="12" customFormat="1" ht="40.5" customHeight="1" thickBot="1" x14ac:dyDescent="0.3">
      <c r="A4" s="9" t="s">
        <v>0</v>
      </c>
      <c r="B4" s="9" t="s">
        <v>1</v>
      </c>
      <c r="C4" s="9" t="s">
        <v>2</v>
      </c>
      <c r="D4" s="10" t="s">
        <v>3</v>
      </c>
      <c r="E4" s="9" t="s">
        <v>4</v>
      </c>
      <c r="F4" s="9" t="s">
        <v>5</v>
      </c>
      <c r="G4" s="9"/>
      <c r="H4" s="11" t="s">
        <v>17</v>
      </c>
      <c r="I4" s="11" t="s">
        <v>4</v>
      </c>
      <c r="J4" s="11" t="s">
        <v>19</v>
      </c>
      <c r="K4" s="9" t="s">
        <v>130</v>
      </c>
      <c r="L4" s="11" t="s">
        <v>131</v>
      </c>
      <c r="M4" s="11" t="s">
        <v>18</v>
      </c>
      <c r="N4" s="11" t="s">
        <v>14</v>
      </c>
      <c r="O4" s="11" t="s">
        <v>20</v>
      </c>
    </row>
    <row r="5" spans="1:16" ht="18" thickTop="1" thickBot="1" x14ac:dyDescent="0.3">
      <c r="C5" t="s">
        <v>106</v>
      </c>
      <c r="D5" s="14">
        <v>0.87222222222222223</v>
      </c>
      <c r="E5" t="s">
        <v>105</v>
      </c>
      <c r="F5" t="s">
        <v>107</v>
      </c>
      <c r="H5" s="4">
        <f>D5/60</f>
        <v>1.4537037037037038E-2</v>
      </c>
      <c r="I5">
        <v>5.99</v>
      </c>
      <c r="J5">
        <v>2</v>
      </c>
      <c r="K5" s="5">
        <f>H5/I5*5.9</f>
        <v>1.4318617448834479E-2</v>
      </c>
      <c r="L5" s="6">
        <f>J5/I5*5.9</f>
        <v>1.969949916527546</v>
      </c>
      <c r="M5" s="5">
        <f>L5/86400*0.9</f>
        <v>2.0520311630495274E-5</v>
      </c>
      <c r="N5" s="5">
        <f>K5-M5</f>
        <v>1.4298097137203983E-2</v>
      </c>
      <c r="O5" s="3">
        <v>1</v>
      </c>
      <c r="P5" s="5"/>
    </row>
    <row r="6" spans="1:16" ht="17.25" thickBot="1" x14ac:dyDescent="0.3">
      <c r="C6" t="s">
        <v>11</v>
      </c>
      <c r="D6" s="14">
        <v>0.92083333333333339</v>
      </c>
      <c r="E6" t="s">
        <v>95</v>
      </c>
      <c r="F6" t="s">
        <v>52</v>
      </c>
      <c r="H6" s="4">
        <f>D6/60</f>
        <v>1.5347222222222224E-2</v>
      </c>
      <c r="I6">
        <v>6.14</v>
      </c>
      <c r="J6">
        <v>16</v>
      </c>
      <c r="K6" s="5">
        <f>H6/I6*5.9</f>
        <v>1.4747330799855232E-2</v>
      </c>
      <c r="L6" s="6">
        <f>J6/I6*5.9</f>
        <v>15.374592833876225</v>
      </c>
      <c r="M6" s="5">
        <f>L6/86400*0.9</f>
        <v>1.6015200868621068E-4</v>
      </c>
      <c r="N6" s="5">
        <f>K6-M6</f>
        <v>1.4587178791169022E-2</v>
      </c>
      <c r="O6" s="3">
        <v>2</v>
      </c>
    </row>
    <row r="7" spans="1:16" ht="17.25" thickBot="1" x14ac:dyDescent="0.3">
      <c r="C7" t="s">
        <v>26</v>
      </c>
      <c r="D7" s="14">
        <v>0.97499999999999998</v>
      </c>
      <c r="E7" t="s">
        <v>93</v>
      </c>
      <c r="F7" t="s">
        <v>94</v>
      </c>
      <c r="H7" s="4">
        <f>D7/60</f>
        <v>1.6250000000000001E-2</v>
      </c>
      <c r="I7">
        <v>6.16</v>
      </c>
      <c r="J7">
        <v>88</v>
      </c>
      <c r="K7" s="5">
        <f>H7/I7*5.9</f>
        <v>1.5564123376623377E-2</v>
      </c>
      <c r="L7" s="6">
        <f>J7/I7*5.9</f>
        <v>84.285714285714292</v>
      </c>
      <c r="M7" s="5">
        <f>L7/86400*0.9</f>
        <v>8.7797619047619052E-4</v>
      </c>
      <c r="N7" s="5">
        <f>K7-M7</f>
        <v>1.4686147186147186E-2</v>
      </c>
      <c r="O7" s="3">
        <v>3</v>
      </c>
    </row>
    <row r="8" spans="1:16" ht="17.25" thickBot="1" x14ac:dyDescent="0.3">
      <c r="C8" t="s">
        <v>133</v>
      </c>
      <c r="D8" s="14">
        <v>0.94166666666666676</v>
      </c>
      <c r="E8" t="s">
        <v>66</v>
      </c>
      <c r="F8" t="s">
        <v>134</v>
      </c>
      <c r="H8" s="4">
        <f>D8/60</f>
        <v>1.5694444444444445E-2</v>
      </c>
      <c r="I8">
        <v>5.93</v>
      </c>
      <c r="J8">
        <v>80</v>
      </c>
      <c r="K8" s="5">
        <f>H8/I8*5.9</f>
        <v>1.561504590593967E-2</v>
      </c>
      <c r="L8" s="6">
        <f>J8/I8*5.9</f>
        <v>79.595278246205751</v>
      </c>
      <c r="M8" s="5">
        <f>L8/86400*0.9</f>
        <v>8.2911748173130999E-4</v>
      </c>
      <c r="N8" s="5">
        <f>K8-M8</f>
        <v>1.478592842420836E-2</v>
      </c>
      <c r="O8" s="3">
        <v>4</v>
      </c>
    </row>
    <row r="9" spans="1:16" ht="17.25" thickBot="1" x14ac:dyDescent="0.3">
      <c r="C9" t="s">
        <v>21</v>
      </c>
      <c r="D9" s="14">
        <v>0.94374999999999998</v>
      </c>
      <c r="E9" t="s">
        <v>45</v>
      </c>
      <c r="F9" t="s">
        <v>87</v>
      </c>
      <c r="H9" s="4">
        <f>D9/60</f>
        <v>1.5729166666666666E-2</v>
      </c>
      <c r="I9">
        <v>6</v>
      </c>
      <c r="J9">
        <v>6</v>
      </c>
      <c r="K9" s="5">
        <f>H9/I9*5.9</f>
        <v>1.546701388888889E-2</v>
      </c>
      <c r="L9" s="6">
        <f>J9/I9*5.9</f>
        <v>5.9</v>
      </c>
      <c r="M9" s="5">
        <f>L9/86400*0.9</f>
        <v>6.1458333333333341E-5</v>
      </c>
      <c r="N9" s="5">
        <f>K9-M9</f>
        <v>1.5405555555555556E-2</v>
      </c>
      <c r="O9" s="3">
        <v>5</v>
      </c>
    </row>
    <row r="10" spans="1:16" ht="17.25" thickBot="1" x14ac:dyDescent="0.3">
      <c r="C10" t="s">
        <v>22</v>
      </c>
      <c r="D10" s="14">
        <v>0.97291666666666676</v>
      </c>
      <c r="E10" t="s">
        <v>60</v>
      </c>
      <c r="F10" t="s">
        <v>61</v>
      </c>
      <c r="H10" s="4">
        <f>D10/60</f>
        <v>1.621527777777778E-2</v>
      </c>
      <c r="I10">
        <v>5.89</v>
      </c>
      <c r="J10">
        <v>80</v>
      </c>
      <c r="K10" s="5">
        <f>H10/I10*5.9</f>
        <v>1.6242807960762124E-2</v>
      </c>
      <c r="L10" s="6">
        <f>J10/I10*5.9</f>
        <v>80.135823429541603</v>
      </c>
      <c r="M10" s="5">
        <f>L10/86400*0.9</f>
        <v>8.3474816072439165E-4</v>
      </c>
      <c r="N10" s="5">
        <f>K10-M10</f>
        <v>1.5408059800037732E-2</v>
      </c>
      <c r="O10" s="3">
        <v>6</v>
      </c>
    </row>
    <row r="11" spans="1:16" ht="17.25" thickBot="1" x14ac:dyDescent="0.3">
      <c r="C11" t="s">
        <v>78</v>
      </c>
      <c r="D11" s="14">
        <v>1.0569444444444445</v>
      </c>
      <c r="E11" t="s">
        <v>51</v>
      </c>
      <c r="F11" t="s">
        <v>79</v>
      </c>
      <c r="H11" s="4">
        <f>D11/60</f>
        <v>1.7615740740740741E-2</v>
      </c>
      <c r="I11">
        <v>6.01</v>
      </c>
      <c r="J11">
        <v>133</v>
      </c>
      <c r="K11" s="5">
        <f>H11/I11*5.9</f>
        <v>1.7293322856966786E-2</v>
      </c>
      <c r="L11" s="6">
        <f>J11/I11*5.9</f>
        <v>130.56572379367722</v>
      </c>
      <c r="M11" s="5">
        <f>L11/86400*0.9</f>
        <v>1.3600596228508044E-3</v>
      </c>
      <c r="N11" s="5">
        <f>K11-M11</f>
        <v>1.593326323411598E-2</v>
      </c>
      <c r="O11" s="3">
        <v>7</v>
      </c>
    </row>
    <row r="12" spans="1:16" ht="17.25" thickBot="1" x14ac:dyDescent="0.3">
      <c r="C12" t="s">
        <v>25</v>
      </c>
      <c r="D12" s="14">
        <v>0.97777777777777775</v>
      </c>
      <c r="E12" t="s">
        <v>108</v>
      </c>
      <c r="F12" t="s">
        <v>54</v>
      </c>
      <c r="H12" s="4">
        <f>D12/60</f>
        <v>1.6296296296296295E-2</v>
      </c>
      <c r="I12">
        <v>6.02</v>
      </c>
      <c r="J12">
        <v>3</v>
      </c>
      <c r="K12" s="5">
        <f>H12/I12*5.9</f>
        <v>1.5971453180755508E-2</v>
      </c>
      <c r="L12" s="6">
        <f>J12/I12*5.9</f>
        <v>2.940199335548173</v>
      </c>
      <c r="M12" s="5">
        <f>L12/86400*0.9</f>
        <v>3.0627076411960137E-5</v>
      </c>
      <c r="N12" s="5">
        <f>K12-M12</f>
        <v>1.5940826104343549E-2</v>
      </c>
      <c r="O12" s="3">
        <v>8</v>
      </c>
    </row>
    <row r="13" spans="1:16" ht="17.25" thickBot="1" x14ac:dyDescent="0.3">
      <c r="C13" t="s">
        <v>62</v>
      </c>
      <c r="D13" s="14">
        <v>1.0111111111111111</v>
      </c>
      <c r="E13" t="s">
        <v>63</v>
      </c>
      <c r="F13" t="s">
        <v>64</v>
      </c>
      <c r="H13" s="4">
        <f>D13/60</f>
        <v>1.6851851851851851E-2</v>
      </c>
      <c r="I13">
        <v>5.92</v>
      </c>
      <c r="J13">
        <v>77</v>
      </c>
      <c r="K13" s="5">
        <f>H13/I13*5.9</f>
        <v>1.679491991991992E-2</v>
      </c>
      <c r="L13" s="6">
        <f>J13/I13*5.9</f>
        <v>76.73986486486487</v>
      </c>
      <c r="M13" s="5">
        <f>L13/86400*0.9</f>
        <v>7.9937359234234242E-4</v>
      </c>
      <c r="N13" s="5">
        <f>K13-M13</f>
        <v>1.5995546327577579E-2</v>
      </c>
      <c r="O13" s="3">
        <v>9</v>
      </c>
    </row>
    <row r="14" spans="1:16" ht="17.25" thickBot="1" x14ac:dyDescent="0.3">
      <c r="C14" t="s">
        <v>13</v>
      </c>
      <c r="D14" s="14">
        <v>0.98055555555555562</v>
      </c>
      <c r="E14" t="s">
        <v>45</v>
      </c>
      <c r="F14" t="s">
        <v>46</v>
      </c>
      <c r="H14" s="4">
        <f>D14/60</f>
        <v>1.6342592592592593E-2</v>
      </c>
      <c r="I14">
        <v>6</v>
      </c>
      <c r="J14">
        <v>0</v>
      </c>
      <c r="K14" s="5">
        <f>H14/I14*5.9</f>
        <v>1.6070216049382718E-2</v>
      </c>
      <c r="L14" s="6">
        <f>J14/I14*5.9</f>
        <v>0</v>
      </c>
      <c r="M14" s="5">
        <f>L14/86400*0.9</f>
        <v>0</v>
      </c>
      <c r="N14" s="5">
        <f>K14-M14</f>
        <v>1.6070216049382718E-2</v>
      </c>
      <c r="O14" s="3">
        <v>10</v>
      </c>
    </row>
    <row r="15" spans="1:16" ht="17.25" thickBot="1" x14ac:dyDescent="0.3">
      <c r="C15" t="s">
        <v>28</v>
      </c>
      <c r="D15" s="14">
        <v>1.0395833333333333</v>
      </c>
      <c r="E15" t="s">
        <v>81</v>
      </c>
      <c r="F15" t="s">
        <v>83</v>
      </c>
      <c r="H15" s="4">
        <f>D15/60</f>
        <v>1.7326388888888888E-2</v>
      </c>
      <c r="I15">
        <v>5.97</v>
      </c>
      <c r="J15">
        <v>90</v>
      </c>
      <c r="K15" s="5">
        <f>H15/I15*5.9</f>
        <v>1.7123231900241953E-2</v>
      </c>
      <c r="L15" s="6">
        <f>J15/I15*5.9</f>
        <v>88.944723618090464</v>
      </c>
      <c r="M15" s="5">
        <f>L15/86400*0.9</f>
        <v>9.265075376884423E-4</v>
      </c>
      <c r="N15" s="5">
        <f>K15-M15</f>
        <v>1.6196724362553511E-2</v>
      </c>
      <c r="O15" s="3">
        <v>11</v>
      </c>
    </row>
    <row r="16" spans="1:16" ht="17.25" thickBot="1" x14ac:dyDescent="0.3">
      <c r="C16" t="s">
        <v>23</v>
      </c>
      <c r="D16" s="14">
        <v>1.0069444444444444</v>
      </c>
      <c r="E16" t="s">
        <v>45</v>
      </c>
      <c r="F16" t="s">
        <v>126</v>
      </c>
      <c r="H16" s="4">
        <f>D16/60</f>
        <v>1.6782407407407406E-2</v>
      </c>
      <c r="I16">
        <v>6</v>
      </c>
      <c r="J16">
        <v>9</v>
      </c>
      <c r="K16" s="5">
        <f>H16/I16*5.9</f>
        <v>1.6502700617283952E-2</v>
      </c>
      <c r="L16" s="6">
        <f>J16/I16*5.9</f>
        <v>8.8500000000000014</v>
      </c>
      <c r="M16" s="5">
        <f>L16/86400*0.9</f>
        <v>9.2187500000000011E-5</v>
      </c>
      <c r="N16" s="5">
        <f>K16-M16</f>
        <v>1.6410513117283951E-2</v>
      </c>
      <c r="O16" s="3">
        <v>12</v>
      </c>
    </row>
    <row r="17" spans="3:15" ht="17.25" thickBot="1" x14ac:dyDescent="0.3">
      <c r="C17" t="s">
        <v>24</v>
      </c>
      <c r="D17" s="14">
        <v>1.0111111111111111</v>
      </c>
      <c r="E17" t="s">
        <v>108</v>
      </c>
      <c r="F17" t="s">
        <v>115</v>
      </c>
      <c r="H17" s="4">
        <f>D17/60</f>
        <v>1.6851851851851851E-2</v>
      </c>
      <c r="I17">
        <v>6.02</v>
      </c>
      <c r="J17">
        <v>10</v>
      </c>
      <c r="K17" s="5">
        <f>H17/I17*5.9</f>
        <v>1.6515934539190355E-2</v>
      </c>
      <c r="L17" s="6">
        <f>J17/I17*5.9</f>
        <v>9.8006644518272452</v>
      </c>
      <c r="M17" s="5">
        <f>L17/86400*0.9</f>
        <v>1.0209025470653381E-4</v>
      </c>
      <c r="N17" s="5">
        <f>K17-M17</f>
        <v>1.6413844284483822E-2</v>
      </c>
      <c r="O17" s="3">
        <v>13</v>
      </c>
    </row>
    <row r="18" spans="3:15" ht="17.25" thickBot="1" x14ac:dyDescent="0.3">
      <c r="C18" t="s">
        <v>80</v>
      </c>
      <c r="D18" s="14">
        <v>1.0402777777777776</v>
      </c>
      <c r="E18" t="s">
        <v>81</v>
      </c>
      <c r="F18" t="s">
        <v>82</v>
      </c>
      <c r="H18" s="4">
        <f>D18/60</f>
        <v>1.7337962962962961E-2</v>
      </c>
      <c r="I18">
        <v>5.97</v>
      </c>
      <c r="J18">
        <v>70</v>
      </c>
      <c r="K18" s="5">
        <f>H18/I18*5.9</f>
        <v>1.7134670264904769E-2</v>
      </c>
      <c r="L18" s="6">
        <f>J18/I18*5.9</f>
        <v>69.179229480737021</v>
      </c>
      <c r="M18" s="5">
        <f>L18/86400*0.9</f>
        <v>7.2061697375767734E-4</v>
      </c>
      <c r="N18" s="5">
        <f>K18-M18</f>
        <v>1.641405329114709E-2</v>
      </c>
      <c r="O18" s="3">
        <v>14</v>
      </c>
    </row>
    <row r="19" spans="3:15" ht="17.25" thickBot="1" x14ac:dyDescent="0.3">
      <c r="C19" t="s">
        <v>68</v>
      </c>
      <c r="D19" s="14">
        <v>1.0111111111111111</v>
      </c>
      <c r="E19" t="s">
        <v>45</v>
      </c>
      <c r="F19" t="s">
        <v>69</v>
      </c>
      <c r="H19" s="4">
        <f>D19/60</f>
        <v>1.6851851851851851E-2</v>
      </c>
      <c r="I19">
        <v>6</v>
      </c>
      <c r="J19">
        <v>14</v>
      </c>
      <c r="K19" s="5">
        <f>H19/I19*5.9</f>
        <v>1.6570987654320989E-2</v>
      </c>
      <c r="L19" s="6">
        <f>J19/I19*5.9</f>
        <v>13.766666666666667</v>
      </c>
      <c r="M19" s="5">
        <f>L19/86400*0.9</f>
        <v>1.4340277777777778E-4</v>
      </c>
      <c r="N19" s="5">
        <f>K19-M19</f>
        <v>1.6427584876543212E-2</v>
      </c>
      <c r="O19" s="3">
        <v>15</v>
      </c>
    </row>
    <row r="20" spans="3:15" ht="17.25" thickBot="1" x14ac:dyDescent="0.3">
      <c r="C20" t="s">
        <v>128</v>
      </c>
      <c r="D20" s="14">
        <v>1.0347222222222221</v>
      </c>
      <c r="E20" t="s">
        <v>51</v>
      </c>
      <c r="F20" t="s">
        <v>59</v>
      </c>
      <c r="H20" s="4">
        <f>D20/60</f>
        <v>1.7245370370370369E-2</v>
      </c>
      <c r="I20">
        <v>6.01</v>
      </c>
      <c r="J20">
        <v>5</v>
      </c>
      <c r="K20" s="5">
        <f>H20/I20*5.9</f>
        <v>1.6929731312010848E-2</v>
      </c>
      <c r="L20" s="6">
        <f>J20/I20*5.9</f>
        <v>4.9084858569051582</v>
      </c>
      <c r="M20" s="5">
        <f>L20/86400*0.9</f>
        <v>5.1130061009428731E-5</v>
      </c>
      <c r="N20" s="5">
        <f>K20-M20</f>
        <v>1.6878601251001418E-2</v>
      </c>
      <c r="O20" s="3">
        <v>16</v>
      </c>
    </row>
    <row r="21" spans="3:15" ht="17.25" thickBot="1" x14ac:dyDescent="0.3">
      <c r="C21" t="s">
        <v>88</v>
      </c>
      <c r="D21" s="14">
        <v>1.0423611111111111</v>
      </c>
      <c r="E21" t="s">
        <v>45</v>
      </c>
      <c r="F21" t="s">
        <v>89</v>
      </c>
      <c r="H21" s="4">
        <f>D21/60</f>
        <v>1.7372685185185185E-2</v>
      </c>
      <c r="I21">
        <v>6</v>
      </c>
      <c r="J21">
        <v>4</v>
      </c>
      <c r="K21" s="5">
        <f>H21/I21*5.9</f>
        <v>1.7083140432098767E-2</v>
      </c>
      <c r="L21" s="6">
        <f>J21/I21*5.9</f>
        <v>3.9333333333333336</v>
      </c>
      <c r="M21" s="5">
        <f>L21/86400*0.9</f>
        <v>4.0972222222222225E-5</v>
      </c>
      <c r="N21" s="5">
        <f>K21-M21</f>
        <v>1.7042168209876543E-2</v>
      </c>
      <c r="O21" s="3">
        <v>17</v>
      </c>
    </row>
    <row r="22" spans="3:15" ht="17.25" thickBot="1" x14ac:dyDescent="0.3">
      <c r="C22" t="s">
        <v>29</v>
      </c>
      <c r="D22" s="14">
        <v>1.1125</v>
      </c>
      <c r="E22" t="s">
        <v>55</v>
      </c>
      <c r="F22" t="s">
        <v>56</v>
      </c>
      <c r="H22" s="4">
        <f>D22/60</f>
        <v>1.8541666666666668E-2</v>
      </c>
      <c r="I22">
        <v>6.05</v>
      </c>
      <c r="J22">
        <v>99</v>
      </c>
      <c r="K22" s="5">
        <f>H22/I22*5.9</f>
        <v>1.8081955922865017E-2</v>
      </c>
      <c r="L22" s="6">
        <f>J22/I22*5.9</f>
        <v>96.545454545454547</v>
      </c>
      <c r="M22" s="5">
        <f>L22/86400*0.9</f>
        <v>1.0056818181818183E-3</v>
      </c>
      <c r="N22" s="5">
        <f>K22-M22</f>
        <v>1.7076274104683199E-2</v>
      </c>
      <c r="O22" s="3">
        <v>18</v>
      </c>
    </row>
    <row r="23" spans="3:15" ht="17.25" thickBot="1" x14ac:dyDescent="0.3">
      <c r="C23" t="s">
        <v>47</v>
      </c>
      <c r="D23" s="14">
        <v>1.0694444444444444</v>
      </c>
      <c r="E23" t="s">
        <v>45</v>
      </c>
      <c r="F23" t="s">
        <v>48</v>
      </c>
      <c r="H23" s="4">
        <f>D23/60</f>
        <v>1.7824074074074072E-2</v>
      </c>
      <c r="I23">
        <v>6</v>
      </c>
      <c r="J23">
        <v>42</v>
      </c>
      <c r="K23" s="5">
        <f>H23/I23*5.9</f>
        <v>1.7527006172839504E-2</v>
      </c>
      <c r="L23" s="6">
        <f>J23/I23*5.9</f>
        <v>41.300000000000004</v>
      </c>
      <c r="M23" s="5">
        <f>L23/86400*0.9</f>
        <v>4.3020833333333339E-4</v>
      </c>
      <c r="N23" s="5">
        <f>K23-M23</f>
        <v>1.709679783950617E-2</v>
      </c>
      <c r="O23" s="3">
        <v>19</v>
      </c>
    </row>
    <row r="24" spans="3:15" ht="17.25" thickBot="1" x14ac:dyDescent="0.3">
      <c r="C24" t="s">
        <v>49</v>
      </c>
      <c r="D24" s="14">
        <v>1.0763888888888888</v>
      </c>
      <c r="E24" t="s">
        <v>45</v>
      </c>
      <c r="F24" t="s">
        <v>48</v>
      </c>
      <c r="H24" s="4">
        <f>D24/60</f>
        <v>1.7939814814814815E-2</v>
      </c>
      <c r="I24">
        <v>6</v>
      </c>
      <c r="J24">
        <v>42</v>
      </c>
      <c r="K24" s="5">
        <f>H24/I24*5.9</f>
        <v>1.7640817901234569E-2</v>
      </c>
      <c r="L24" s="6">
        <f>J24/I24*5.9</f>
        <v>41.300000000000004</v>
      </c>
      <c r="M24" s="5">
        <f>L24/86400*0.9</f>
        <v>4.3020833333333339E-4</v>
      </c>
      <c r="N24" s="5">
        <f>K24-M24</f>
        <v>1.7210609567901235E-2</v>
      </c>
      <c r="O24" s="3">
        <v>20</v>
      </c>
    </row>
    <row r="25" spans="3:15" ht="17.25" thickBot="1" x14ac:dyDescent="0.3">
      <c r="C25" t="s">
        <v>109</v>
      </c>
      <c r="D25" s="14">
        <v>1.0854166666666667</v>
      </c>
      <c r="E25" t="s">
        <v>45</v>
      </c>
      <c r="F25" t="s">
        <v>110</v>
      </c>
      <c r="H25" s="4">
        <f>D25/60</f>
        <v>1.8090277777777778E-2</v>
      </c>
      <c r="I25">
        <v>6</v>
      </c>
      <c r="J25">
        <v>40</v>
      </c>
      <c r="K25" s="5">
        <f>H25/I25*5.9</f>
        <v>1.7788773148148151E-2</v>
      </c>
      <c r="L25" s="6">
        <f>J25/I25*5.9</f>
        <v>39.333333333333336</v>
      </c>
      <c r="M25" s="5">
        <f>L25/86400*0.9</f>
        <v>4.0972222222222229E-4</v>
      </c>
      <c r="N25" s="5">
        <f>K25-M25</f>
        <v>1.737905092592593E-2</v>
      </c>
      <c r="O25" s="3">
        <v>21</v>
      </c>
    </row>
    <row r="26" spans="3:15" ht="17.25" thickBot="1" x14ac:dyDescent="0.3">
      <c r="C26" t="s">
        <v>65</v>
      </c>
      <c r="D26" s="14">
        <v>1.1006944444444444</v>
      </c>
      <c r="E26" t="s">
        <v>66</v>
      </c>
      <c r="F26" t="s">
        <v>67</v>
      </c>
      <c r="H26" s="4">
        <f>D26/60</f>
        <v>1.8344907407407407E-2</v>
      </c>
      <c r="I26">
        <v>5.93</v>
      </c>
      <c r="J26">
        <v>69</v>
      </c>
      <c r="K26" s="5">
        <f>H26/I26*5.9</f>
        <v>1.8252100118668416E-2</v>
      </c>
      <c r="L26" s="6">
        <f>J26/I26*5.9</f>
        <v>68.650927487352462</v>
      </c>
      <c r="M26" s="5">
        <f>L26/86400*0.9</f>
        <v>7.1511382799325477E-4</v>
      </c>
      <c r="N26" s="5">
        <f>K26-M26</f>
        <v>1.7536986290675162E-2</v>
      </c>
      <c r="O26" s="3">
        <v>22</v>
      </c>
    </row>
    <row r="27" spans="3:15" ht="17.25" thickBot="1" x14ac:dyDescent="0.3">
      <c r="C27" t="s">
        <v>70</v>
      </c>
      <c r="D27" s="14">
        <v>1.1916666666666667</v>
      </c>
      <c r="E27" t="s">
        <v>45</v>
      </c>
      <c r="F27" t="s">
        <v>71</v>
      </c>
      <c r="H27" s="4">
        <f>D27/60</f>
        <v>1.9861111111111111E-2</v>
      </c>
      <c r="I27">
        <v>6</v>
      </c>
      <c r="J27">
        <v>157</v>
      </c>
      <c r="K27" s="5">
        <f>H27/I27*5.9</f>
        <v>1.9530092592592592E-2</v>
      </c>
      <c r="L27" s="6">
        <f>J27/I27*5.9</f>
        <v>154.38333333333335</v>
      </c>
      <c r="M27" s="5">
        <f>L27/86400*0.9</f>
        <v>1.6081597222222224E-3</v>
      </c>
      <c r="N27" s="5">
        <f>K27-M27</f>
        <v>1.7921932870370371E-2</v>
      </c>
      <c r="O27" s="3">
        <v>23</v>
      </c>
    </row>
    <row r="28" spans="3:15" ht="17.25" thickBot="1" x14ac:dyDescent="0.3">
      <c r="C28" t="s">
        <v>75</v>
      </c>
      <c r="D28" s="14">
        <v>1.1472222222222224</v>
      </c>
      <c r="E28" t="s">
        <v>76</v>
      </c>
      <c r="F28" t="s">
        <v>77</v>
      </c>
      <c r="H28" s="4">
        <f>D28/60</f>
        <v>1.9120370370370374E-2</v>
      </c>
      <c r="I28">
        <v>5.98</v>
      </c>
      <c r="J28">
        <v>71</v>
      </c>
      <c r="K28" s="5">
        <f>H28/I28*5.9</f>
        <v>1.8864579462405554E-2</v>
      </c>
      <c r="L28" s="6">
        <f>J28/I28*5.9</f>
        <v>70.050167224080269</v>
      </c>
      <c r="M28" s="5">
        <f>L28/86400*0.9</f>
        <v>7.2968924191750279E-4</v>
      </c>
      <c r="N28" s="5">
        <f>K28-M28</f>
        <v>1.8134890220488052E-2</v>
      </c>
      <c r="O28" s="3">
        <v>24</v>
      </c>
    </row>
    <row r="29" spans="3:15" ht="17.25" thickBot="1" x14ac:dyDescent="0.3">
      <c r="C29" t="s">
        <v>124</v>
      </c>
      <c r="D29" s="14">
        <v>1.1166666666666667</v>
      </c>
      <c r="E29" t="s">
        <v>45</v>
      </c>
      <c r="F29" t="s">
        <v>125</v>
      </c>
      <c r="H29" s="4">
        <f>D29/60</f>
        <v>1.8611111111111113E-2</v>
      </c>
      <c r="I29">
        <v>6</v>
      </c>
      <c r="J29">
        <v>1</v>
      </c>
      <c r="K29" s="5">
        <f>H29/I29*5.9</f>
        <v>1.8300925925925929E-2</v>
      </c>
      <c r="L29" s="6">
        <f>J29/I29*5.9</f>
        <v>0.98333333333333339</v>
      </c>
      <c r="M29" s="5">
        <f>L29/86400*0.9</f>
        <v>1.0243055555555556E-5</v>
      </c>
      <c r="N29" s="5">
        <f>K29-M29</f>
        <v>1.8290682870370372E-2</v>
      </c>
      <c r="O29" s="3">
        <v>25</v>
      </c>
    </row>
    <row r="30" spans="3:15" ht="17.25" thickBot="1" x14ac:dyDescent="0.3">
      <c r="C30" t="s">
        <v>27</v>
      </c>
      <c r="D30" s="14">
        <v>1.1076388888888888</v>
      </c>
      <c r="E30" t="s">
        <v>90</v>
      </c>
      <c r="F30" t="s">
        <v>107</v>
      </c>
      <c r="H30" s="4">
        <f>D30/60</f>
        <v>1.8460648148148146E-2</v>
      </c>
      <c r="I30">
        <v>5.94</v>
      </c>
      <c r="J30">
        <v>2</v>
      </c>
      <c r="K30" s="5">
        <f>H30/I30*5.9</f>
        <v>1.8336334019204387E-2</v>
      </c>
      <c r="L30" s="6">
        <f>J30/I30*5.9</f>
        <v>1.9865319865319864</v>
      </c>
      <c r="M30" s="5">
        <f>L30/86400*0.9</f>
        <v>2.0693041526374858E-5</v>
      </c>
      <c r="N30" s="5">
        <f>K30-M30</f>
        <v>1.8315640977678013E-2</v>
      </c>
      <c r="O30" s="3">
        <v>26</v>
      </c>
    </row>
    <row r="31" spans="3:15" ht="17.25" thickBot="1" x14ac:dyDescent="0.3">
      <c r="C31" t="s">
        <v>31</v>
      </c>
      <c r="D31" s="14">
        <v>1.1361111111111111</v>
      </c>
      <c r="E31" t="s">
        <v>45</v>
      </c>
      <c r="F31" t="s">
        <v>113</v>
      </c>
      <c r="H31" s="4">
        <f>D31/60</f>
        <v>1.8935185185185183E-2</v>
      </c>
      <c r="I31">
        <v>6</v>
      </c>
      <c r="J31">
        <v>12</v>
      </c>
      <c r="K31" s="5">
        <f>H31/I31*5.9</f>
        <v>1.8619598765432097E-2</v>
      </c>
      <c r="L31" s="6">
        <f>J31/I31*5.9</f>
        <v>11.8</v>
      </c>
      <c r="M31" s="5">
        <f>L31/86400*0.9</f>
        <v>1.2291666666666668E-4</v>
      </c>
      <c r="N31" s="5">
        <f>K31-M31</f>
        <v>1.849668209876543E-2</v>
      </c>
      <c r="O31" s="3">
        <v>27</v>
      </c>
    </row>
    <row r="32" spans="3:15" ht="17.25" thickBot="1" x14ac:dyDescent="0.3">
      <c r="C32" t="s">
        <v>53</v>
      </c>
      <c r="D32" s="14">
        <v>1.1500000000000001</v>
      </c>
      <c r="E32" t="s">
        <v>45</v>
      </c>
      <c r="F32" t="s">
        <v>54</v>
      </c>
      <c r="H32" s="4">
        <f>D32/60</f>
        <v>1.9166666666666669E-2</v>
      </c>
      <c r="I32">
        <v>6</v>
      </c>
      <c r="J32">
        <v>3</v>
      </c>
      <c r="K32" s="5">
        <f>H32/I32*5.9</f>
        <v>1.8847222222222224E-2</v>
      </c>
      <c r="L32" s="6">
        <f>J32/I32*5.9</f>
        <v>2.95</v>
      </c>
      <c r="M32" s="5">
        <f>L32/86400*0.9</f>
        <v>3.072916666666667E-5</v>
      </c>
      <c r="N32" s="5">
        <f>K32-M32</f>
        <v>1.8816493055555557E-2</v>
      </c>
      <c r="O32" s="3">
        <v>28</v>
      </c>
    </row>
    <row r="33" spans="3:15" ht="17.25" thickBot="1" x14ac:dyDescent="0.3">
      <c r="C33" t="s">
        <v>72</v>
      </c>
      <c r="D33" s="14">
        <v>1.1930555555555555</v>
      </c>
      <c r="E33" t="s">
        <v>51</v>
      </c>
      <c r="F33" t="s">
        <v>73</v>
      </c>
      <c r="H33" s="4">
        <f>D33/60</f>
        <v>1.9884259259259258E-2</v>
      </c>
      <c r="I33">
        <v>6.01</v>
      </c>
      <c r="J33">
        <v>23</v>
      </c>
      <c r="K33" s="5">
        <f>H33/I33*5.9</f>
        <v>1.9520321069821902E-2</v>
      </c>
      <c r="L33" s="6">
        <f>J33/I33*5.9</f>
        <v>22.57903494176373</v>
      </c>
      <c r="M33" s="5">
        <f>L33/86400*0.9</f>
        <v>2.351982806433722E-4</v>
      </c>
      <c r="N33" s="5">
        <f>K33-M33</f>
        <v>1.928512278917853E-2</v>
      </c>
      <c r="O33" s="3">
        <v>29</v>
      </c>
    </row>
    <row r="34" spans="3:15" ht="17.25" thickBot="1" x14ac:dyDescent="0.3">
      <c r="C34" t="s">
        <v>141</v>
      </c>
      <c r="D34" s="14">
        <v>1.1937499999999999</v>
      </c>
      <c r="E34" t="s">
        <v>142</v>
      </c>
      <c r="F34" t="s">
        <v>46</v>
      </c>
      <c r="H34" s="4">
        <f>D34/60</f>
        <v>1.9895833333333331E-2</v>
      </c>
      <c r="I34">
        <v>6.08</v>
      </c>
      <c r="J34">
        <v>0</v>
      </c>
      <c r="K34" s="5">
        <f>H34/I34*5.9</f>
        <v>1.9306811951754387E-2</v>
      </c>
      <c r="L34" s="6">
        <f>J34/I34*5.9</f>
        <v>0</v>
      </c>
      <c r="M34" s="5">
        <f>L34/86400*0.9</f>
        <v>0</v>
      </c>
      <c r="N34" s="5">
        <f>K34-M34</f>
        <v>1.9306811951754387E-2</v>
      </c>
      <c r="O34" s="3">
        <v>30</v>
      </c>
    </row>
    <row r="35" spans="3:15" ht="17.25" thickBot="1" x14ac:dyDescent="0.3">
      <c r="C35" t="s">
        <v>92</v>
      </c>
      <c r="D35" s="14">
        <v>1.2298611111111111</v>
      </c>
      <c r="E35" t="s">
        <v>51</v>
      </c>
      <c r="F35" t="s">
        <v>64</v>
      </c>
      <c r="H35" s="4">
        <f>D35/60</f>
        <v>2.0497685185185185E-2</v>
      </c>
      <c r="I35">
        <v>6.01</v>
      </c>
      <c r="J35">
        <v>77</v>
      </c>
      <c r="K35" s="5">
        <f>H35/I35*5.9</f>
        <v>2.0122519566155177E-2</v>
      </c>
      <c r="L35" s="6">
        <f>J35/I35*5.9</f>
        <v>75.590682196339444</v>
      </c>
      <c r="M35" s="5">
        <f>L35/86400*0.9</f>
        <v>7.8740293954520247E-4</v>
      </c>
      <c r="N35" s="5">
        <f>K35-M35</f>
        <v>1.9335116626609975E-2</v>
      </c>
      <c r="O35" s="3">
        <v>31</v>
      </c>
    </row>
    <row r="36" spans="3:15" ht="17.25" thickBot="1" x14ac:dyDescent="0.3">
      <c r="C36" t="s">
        <v>31</v>
      </c>
      <c r="D36" s="14">
        <v>1.23125</v>
      </c>
      <c r="E36" t="s">
        <v>105</v>
      </c>
      <c r="F36" t="s">
        <v>77</v>
      </c>
      <c r="H36" s="4">
        <f>D36/60</f>
        <v>2.0520833333333332E-2</v>
      </c>
      <c r="I36">
        <v>5.99</v>
      </c>
      <c r="J36">
        <v>71</v>
      </c>
      <c r="K36" s="5">
        <f>H36/I36*5.9</f>
        <v>2.0212506956037841E-2</v>
      </c>
      <c r="L36" s="6">
        <f>J36/I36*5.9</f>
        <v>69.933222036727884</v>
      </c>
      <c r="M36" s="5">
        <f>L36/86400*0.9</f>
        <v>7.2847106288258213E-4</v>
      </c>
      <c r="N36" s="5">
        <f>K36-M36</f>
        <v>1.9484035893155258E-2</v>
      </c>
      <c r="O36" s="3">
        <v>32</v>
      </c>
    </row>
    <row r="37" spans="3:15" ht="17.25" thickBot="1" x14ac:dyDescent="0.3">
      <c r="C37" t="s">
        <v>34</v>
      </c>
      <c r="D37" s="14">
        <v>1.2013888888888888</v>
      </c>
      <c r="E37" t="s">
        <v>51</v>
      </c>
      <c r="F37" t="s">
        <v>69</v>
      </c>
      <c r="H37" s="4">
        <f>D37/60</f>
        <v>2.0023148148148148E-2</v>
      </c>
      <c r="I37">
        <v>6.01</v>
      </c>
      <c r="J37">
        <v>14</v>
      </c>
      <c r="K37" s="5">
        <f>H37/I37*5.9</f>
        <v>1.9656667899180379E-2</v>
      </c>
      <c r="L37" s="6">
        <f>J37/I37*5.9</f>
        <v>13.743760399334445</v>
      </c>
      <c r="M37" s="5">
        <f>L37/86400*0.9</f>
        <v>1.4316417082640046E-4</v>
      </c>
      <c r="N37" s="5">
        <f>K37-M37</f>
        <v>1.9513503728353979E-2</v>
      </c>
      <c r="O37" s="3">
        <v>33</v>
      </c>
    </row>
    <row r="38" spans="3:15" ht="17.25" thickBot="1" x14ac:dyDescent="0.3">
      <c r="C38" t="s">
        <v>12</v>
      </c>
      <c r="D38" s="14">
        <v>1.2048611111111112</v>
      </c>
      <c r="E38" t="s">
        <v>108</v>
      </c>
      <c r="F38" t="s">
        <v>52</v>
      </c>
      <c r="H38" s="4">
        <f>D38/60</f>
        <v>2.0081018518518519E-2</v>
      </c>
      <c r="I38">
        <v>6.02</v>
      </c>
      <c r="J38">
        <v>16</v>
      </c>
      <c r="K38" s="5">
        <f>H38/I38*5.9</f>
        <v>1.9680732435092902E-2</v>
      </c>
      <c r="L38" s="6">
        <f>J38/I38*5.9</f>
        <v>15.68106312292359</v>
      </c>
      <c r="M38" s="5">
        <f>L38/86400*0.9</f>
        <v>1.6334440753045407E-4</v>
      </c>
      <c r="N38" s="5">
        <f>K38-M38</f>
        <v>1.9517388027562449E-2</v>
      </c>
      <c r="O38" s="3">
        <v>34</v>
      </c>
    </row>
    <row r="39" spans="3:15" ht="17.25" thickBot="1" x14ac:dyDescent="0.3">
      <c r="C39" t="s">
        <v>96</v>
      </c>
      <c r="D39" s="14">
        <v>1.2215277777777778</v>
      </c>
      <c r="E39" t="s">
        <v>97</v>
      </c>
      <c r="F39" t="s">
        <v>61</v>
      </c>
      <c r="H39" s="4">
        <f>D39/60</f>
        <v>2.0358796296296295E-2</v>
      </c>
      <c r="I39">
        <v>5.9</v>
      </c>
      <c r="J39">
        <v>80</v>
      </c>
      <c r="K39" s="5">
        <f>H39/I39*5.9</f>
        <v>2.0358796296296295E-2</v>
      </c>
      <c r="L39" s="6">
        <f>J39/I39*5.9</f>
        <v>80</v>
      </c>
      <c r="M39" s="5">
        <f>L39/86400*0.9</f>
        <v>8.3333333333333339E-4</v>
      </c>
      <c r="N39" s="5">
        <f>K39-M39</f>
        <v>1.9525462962962963E-2</v>
      </c>
      <c r="O39" s="3">
        <v>35</v>
      </c>
    </row>
    <row r="40" spans="3:15" ht="17.25" thickBot="1" x14ac:dyDescent="0.3">
      <c r="C40" t="s">
        <v>123</v>
      </c>
      <c r="D40" s="14">
        <v>1.2305555555555556</v>
      </c>
      <c r="E40" t="s">
        <v>45</v>
      </c>
      <c r="F40" t="s">
        <v>89</v>
      </c>
      <c r="H40" s="4">
        <f>D40/60</f>
        <v>2.0509259259259262E-2</v>
      </c>
      <c r="I40">
        <v>6</v>
      </c>
      <c r="J40">
        <v>4</v>
      </c>
      <c r="K40" s="5">
        <f>H40/I40*5.9</f>
        <v>2.0167438271604943E-2</v>
      </c>
      <c r="L40" s="6">
        <f>J40/I40*5.9</f>
        <v>3.9333333333333336</v>
      </c>
      <c r="M40" s="5">
        <f>L40/86400*0.9</f>
        <v>4.0972222222222225E-5</v>
      </c>
      <c r="N40" s="5">
        <f>K40-M40</f>
        <v>2.0126466049382719E-2</v>
      </c>
      <c r="O40" s="3">
        <v>36</v>
      </c>
    </row>
    <row r="41" spans="3:15" ht="17.25" thickBot="1" x14ac:dyDescent="0.3">
      <c r="C41" t="s">
        <v>30</v>
      </c>
      <c r="D41" s="14">
        <v>1.2444444444444445</v>
      </c>
      <c r="E41" t="s">
        <v>45</v>
      </c>
      <c r="F41" t="s">
        <v>46</v>
      </c>
      <c r="H41" s="4">
        <f>D41/60</f>
        <v>2.074074074074074E-2</v>
      </c>
      <c r="I41">
        <v>6</v>
      </c>
      <c r="J41">
        <v>0</v>
      </c>
      <c r="K41" s="5">
        <f>H41/I41*5.9</f>
        <v>2.0395061728395062E-2</v>
      </c>
      <c r="L41" s="6">
        <f>J41/I41*5.9</f>
        <v>0</v>
      </c>
      <c r="M41" s="5">
        <f>L41/86400*0.9</f>
        <v>0</v>
      </c>
      <c r="N41" s="5">
        <f>K41-M41</f>
        <v>2.0395061728395062E-2</v>
      </c>
      <c r="O41" s="3">
        <v>37</v>
      </c>
    </row>
    <row r="42" spans="3:15" ht="17.25" thickBot="1" x14ac:dyDescent="0.3">
      <c r="C42" t="s">
        <v>33</v>
      </c>
      <c r="D42" s="14">
        <v>1.2652777777777777</v>
      </c>
      <c r="E42" t="s">
        <v>116</v>
      </c>
      <c r="F42" t="s">
        <v>46</v>
      </c>
      <c r="H42" s="4">
        <f>D42/60</f>
        <v>2.1087962962962961E-2</v>
      </c>
      <c r="I42">
        <v>6.03</v>
      </c>
      <c r="J42">
        <v>0</v>
      </c>
      <c r="K42" s="5">
        <f>H42/I42*5.9</f>
        <v>2.0633330262268903E-2</v>
      </c>
      <c r="L42" s="6">
        <f>J42/I42*5.9</f>
        <v>0</v>
      </c>
      <c r="M42" s="5">
        <f>L42/86400*0.9</f>
        <v>0</v>
      </c>
      <c r="N42" s="5">
        <f>K42-M42</f>
        <v>2.0633330262268903E-2</v>
      </c>
      <c r="O42" s="3">
        <v>38</v>
      </c>
    </row>
    <row r="43" spans="3:15" ht="17.25" thickBot="1" x14ac:dyDescent="0.3">
      <c r="C43" t="s">
        <v>119</v>
      </c>
      <c r="D43" s="14">
        <v>1.2923611111111111</v>
      </c>
      <c r="E43" t="s">
        <v>45</v>
      </c>
      <c r="F43" t="s">
        <v>46</v>
      </c>
      <c r="H43" s="4">
        <f>D43/60</f>
        <v>2.1539351851851851E-2</v>
      </c>
      <c r="I43">
        <v>6</v>
      </c>
      <c r="J43">
        <v>0</v>
      </c>
      <c r="K43" s="5">
        <f>H43/I43*5.9</f>
        <v>2.1180362654320987E-2</v>
      </c>
      <c r="L43" s="6">
        <f>J43/I43*5.9</f>
        <v>0</v>
      </c>
      <c r="M43" s="5">
        <f>L43/86400*0.9</f>
        <v>0</v>
      </c>
      <c r="N43" s="5">
        <f>K43-M43</f>
        <v>2.1180362654320987E-2</v>
      </c>
      <c r="O43" s="3">
        <v>39</v>
      </c>
    </row>
    <row r="44" spans="3:15" ht="17.25" thickBot="1" x14ac:dyDescent="0.3">
      <c r="C44" t="s">
        <v>74</v>
      </c>
      <c r="D44" s="14">
        <v>1.4020833333333333</v>
      </c>
      <c r="E44" t="s">
        <v>51</v>
      </c>
      <c r="F44" t="s">
        <v>71</v>
      </c>
      <c r="H44" s="4">
        <f>D44/60</f>
        <v>2.3368055555555555E-2</v>
      </c>
      <c r="I44">
        <v>6.01</v>
      </c>
      <c r="J44">
        <v>157</v>
      </c>
      <c r="K44" s="5">
        <f>H44/I44*5.9</f>
        <v>2.2940354039563692E-2</v>
      </c>
      <c r="L44" s="6">
        <f>J44/I44*5.9</f>
        <v>154.12645590682197</v>
      </c>
      <c r="M44" s="5">
        <f>L44/86400*0.9</f>
        <v>1.6054839156960624E-3</v>
      </c>
      <c r="N44" s="5">
        <f>K44-M44</f>
        <v>2.133487012386763E-2</v>
      </c>
      <c r="O44" s="3">
        <v>40</v>
      </c>
    </row>
    <row r="45" spans="3:15" ht="17.25" thickBot="1" x14ac:dyDescent="0.3">
      <c r="C45" t="s">
        <v>111</v>
      </c>
      <c r="D45" s="14">
        <v>1.3159722222222221</v>
      </c>
      <c r="E45" t="s">
        <v>81</v>
      </c>
      <c r="F45" t="s">
        <v>112</v>
      </c>
      <c r="H45" s="4">
        <f>D45/60</f>
        <v>2.193287037037037E-2</v>
      </c>
      <c r="I45">
        <v>5.97</v>
      </c>
      <c r="J45">
        <v>13</v>
      </c>
      <c r="K45" s="5">
        <f>H45/I45*5.9</f>
        <v>2.167570103604442E-2</v>
      </c>
      <c r="L45" s="6">
        <f>J45/I45*5.9</f>
        <v>12.847571189279734</v>
      </c>
      <c r="M45" s="5">
        <f>L45/86400*0.9</f>
        <v>1.3382886655499723E-4</v>
      </c>
      <c r="N45" s="5">
        <f>K45-M45</f>
        <v>2.1541872169489423E-2</v>
      </c>
      <c r="O45" s="3">
        <v>41</v>
      </c>
    </row>
    <row r="46" spans="3:15" ht="17.25" thickBot="1" x14ac:dyDescent="0.3">
      <c r="C46" t="s">
        <v>37</v>
      </c>
      <c r="D46" s="14">
        <v>1.3229166666666667</v>
      </c>
      <c r="E46" t="s">
        <v>108</v>
      </c>
      <c r="F46" t="s">
        <v>54</v>
      </c>
      <c r="H46" s="4">
        <f>D46/60</f>
        <v>2.2048611111111113E-2</v>
      </c>
      <c r="I46">
        <v>6.02</v>
      </c>
      <c r="J46">
        <v>3</v>
      </c>
      <c r="K46" s="5">
        <f>H46/I46*5.9</f>
        <v>2.1609103912882986E-2</v>
      </c>
      <c r="L46" s="6">
        <f>J46/I46*5.9</f>
        <v>2.940199335548173</v>
      </c>
      <c r="M46" s="5">
        <f>L46/86400*0.9</f>
        <v>3.0627076411960137E-5</v>
      </c>
      <c r="N46" s="5">
        <f>K46-M46</f>
        <v>2.1578476836471027E-2</v>
      </c>
      <c r="O46" s="3">
        <v>42</v>
      </c>
    </row>
    <row r="47" spans="3:15" ht="17.25" thickBot="1" x14ac:dyDescent="0.3">
      <c r="C47" t="s">
        <v>32</v>
      </c>
      <c r="D47" s="14">
        <v>1.3548611111111111</v>
      </c>
      <c r="E47" t="s">
        <v>51</v>
      </c>
      <c r="F47" t="s">
        <v>86</v>
      </c>
      <c r="H47" s="4">
        <f>D47/60</f>
        <v>2.2581018518518518E-2</v>
      </c>
      <c r="I47">
        <v>6.01</v>
      </c>
      <c r="J47">
        <v>49</v>
      </c>
      <c r="K47" s="5">
        <f>H47/I47*5.9</f>
        <v>2.2167722006532324E-2</v>
      </c>
      <c r="L47" s="6">
        <f>J47/I47*5.9</f>
        <v>48.103161397670554</v>
      </c>
      <c r="M47" s="5">
        <f>L47/86400*0.9</f>
        <v>5.0107459789240161E-4</v>
      </c>
      <c r="N47" s="5">
        <f>K47-M47</f>
        <v>2.1666647408639921E-2</v>
      </c>
      <c r="O47" s="3">
        <v>43</v>
      </c>
    </row>
    <row r="48" spans="3:15" ht="17.25" thickBot="1" x14ac:dyDescent="0.3">
      <c r="C48" t="s">
        <v>138</v>
      </c>
      <c r="D48" s="14">
        <v>1.4173611111111111</v>
      </c>
      <c r="E48" t="s">
        <v>139</v>
      </c>
      <c r="F48" t="s">
        <v>140</v>
      </c>
      <c r="H48" s="4">
        <f>D48/60</f>
        <v>2.3622685185185184E-2</v>
      </c>
      <c r="I48">
        <v>6.07</v>
      </c>
      <c r="J48">
        <v>115</v>
      </c>
      <c r="K48" s="5">
        <f>H48/I48*5.9</f>
        <v>2.2961094331563854E-2</v>
      </c>
      <c r="L48" s="6">
        <f>J48/I48*5.9</f>
        <v>111.77924217462933</v>
      </c>
      <c r="M48" s="5">
        <f>L48/86400*0.9</f>
        <v>1.1643671059857223E-3</v>
      </c>
      <c r="N48" s="5">
        <f>K48-M48</f>
        <v>2.1796727225578131E-2</v>
      </c>
      <c r="O48" s="3">
        <v>44</v>
      </c>
    </row>
    <row r="49" spans="3:15" ht="17.25" thickBot="1" x14ac:dyDescent="0.3">
      <c r="C49" t="s">
        <v>50</v>
      </c>
      <c r="D49" s="14">
        <v>1.346527777777778</v>
      </c>
      <c r="E49" t="s">
        <v>51</v>
      </c>
      <c r="F49" t="s">
        <v>52</v>
      </c>
      <c r="H49" s="4">
        <f>D49/60</f>
        <v>2.2442129629629635E-2</v>
      </c>
      <c r="I49">
        <v>6.01</v>
      </c>
      <c r="J49">
        <v>16</v>
      </c>
      <c r="K49" s="5">
        <f>H49/I49*5.9</f>
        <v>2.2031375177173851E-2</v>
      </c>
      <c r="L49" s="6">
        <f>J49/I49*5.9</f>
        <v>15.707154742096508</v>
      </c>
      <c r="M49" s="5">
        <f>L49/86400*0.9</f>
        <v>1.6361619523017195E-4</v>
      </c>
      <c r="N49" s="5">
        <f>K49-M49</f>
        <v>2.186775898194368E-2</v>
      </c>
      <c r="O49" s="3">
        <v>45</v>
      </c>
    </row>
    <row r="50" spans="3:15" ht="17.25" thickBot="1" x14ac:dyDescent="0.3">
      <c r="C50" t="s">
        <v>36</v>
      </c>
      <c r="D50" s="14">
        <v>1.39375</v>
      </c>
      <c r="E50" t="s">
        <v>51</v>
      </c>
      <c r="F50" t="s">
        <v>69</v>
      </c>
      <c r="H50" s="4">
        <f>D50/60</f>
        <v>2.3229166666666669E-2</v>
      </c>
      <c r="I50">
        <v>6.01</v>
      </c>
      <c r="J50">
        <v>14</v>
      </c>
      <c r="K50" s="5">
        <f>H50/I50*5.9</f>
        <v>2.2804007210205219E-2</v>
      </c>
      <c r="L50" s="6">
        <f>J50/I50*5.9</f>
        <v>13.743760399334445</v>
      </c>
      <c r="M50" s="5">
        <f>L50/86400*0.9</f>
        <v>1.4316417082640046E-4</v>
      </c>
      <c r="N50" s="5">
        <f>K50-M50</f>
        <v>2.266084303937882E-2</v>
      </c>
      <c r="O50" s="3">
        <v>46</v>
      </c>
    </row>
    <row r="51" spans="3:15" ht="17.25" thickBot="1" x14ac:dyDescent="0.3">
      <c r="C51" t="s">
        <v>39</v>
      </c>
      <c r="D51" s="14">
        <v>1.4625000000000001</v>
      </c>
      <c r="E51" t="s">
        <v>116</v>
      </c>
      <c r="F51" t="s">
        <v>117</v>
      </c>
      <c r="H51" s="4">
        <f>D51/60</f>
        <v>2.4375000000000001E-2</v>
      </c>
      <c r="I51">
        <v>6.03</v>
      </c>
      <c r="J51">
        <v>89</v>
      </c>
      <c r="K51" s="5">
        <f>H51/I51*5.9</f>
        <v>2.384950248756219E-2</v>
      </c>
      <c r="L51" s="6">
        <f>J51/I51*5.9</f>
        <v>87.081260364842464</v>
      </c>
      <c r="M51" s="5">
        <f>L51/86400*0.9</f>
        <v>9.0709646213377561E-4</v>
      </c>
      <c r="N51" s="5">
        <f>K51-M51</f>
        <v>2.2942406025428415E-2</v>
      </c>
      <c r="O51" s="3">
        <v>47</v>
      </c>
    </row>
    <row r="52" spans="3:15" ht="17.25" thickBot="1" x14ac:dyDescent="0.3">
      <c r="C52" t="s">
        <v>101</v>
      </c>
      <c r="D52" s="14">
        <v>2.0659722222222223</v>
      </c>
      <c r="E52" t="s">
        <v>102</v>
      </c>
      <c r="F52" t="s">
        <v>103</v>
      </c>
      <c r="H52" s="4">
        <f>D52/60</f>
        <v>3.4432870370370371E-2</v>
      </c>
      <c r="I52">
        <v>8.51</v>
      </c>
      <c r="J52">
        <v>103</v>
      </c>
      <c r="K52" s="5">
        <f>H52/I52*5.9</f>
        <v>2.3872377812595207E-2</v>
      </c>
      <c r="L52" s="6">
        <f>J52/I52*5.9</f>
        <v>71.410105757931845</v>
      </c>
      <c r="M52" s="5">
        <f>L52/86400*0.9</f>
        <v>7.4385526831179008E-4</v>
      </c>
      <c r="N52" s="5">
        <f>K52-M52</f>
        <v>2.3128522544283416E-2</v>
      </c>
      <c r="O52" s="3">
        <v>48</v>
      </c>
    </row>
    <row r="53" spans="3:15" ht="17.25" thickBot="1" x14ac:dyDescent="0.3">
      <c r="C53" t="s">
        <v>40</v>
      </c>
      <c r="D53" s="14">
        <v>1.4916666666666665</v>
      </c>
      <c r="E53" t="s">
        <v>114</v>
      </c>
      <c r="F53" t="s">
        <v>59</v>
      </c>
      <c r="H53" s="4">
        <f>D53/60</f>
        <v>2.4861111111111108E-2</v>
      </c>
      <c r="I53">
        <v>6.17</v>
      </c>
      <c r="J53">
        <v>5</v>
      </c>
      <c r="K53" s="5">
        <f>H53/I53*5.9</f>
        <v>2.3773185665406083E-2</v>
      </c>
      <c r="L53" s="6">
        <f>J53/I53*5.9</f>
        <v>4.7811993517017832</v>
      </c>
      <c r="M53" s="5">
        <f>L53/86400*0.9</f>
        <v>4.9804159913560237E-5</v>
      </c>
      <c r="N53" s="5">
        <f>K53-M53</f>
        <v>2.3723381505492525E-2</v>
      </c>
      <c r="O53" s="3">
        <v>49</v>
      </c>
    </row>
    <row r="54" spans="3:15" ht="17.25" thickBot="1" x14ac:dyDescent="0.3">
      <c r="C54" t="s">
        <v>121</v>
      </c>
      <c r="D54" s="14">
        <v>1.5034722222222223</v>
      </c>
      <c r="E54" t="s">
        <v>58</v>
      </c>
      <c r="F54" t="s">
        <v>122</v>
      </c>
      <c r="H54" s="4">
        <f>D54/60</f>
        <v>2.5057870370370373E-2</v>
      </c>
      <c r="I54">
        <v>6.04</v>
      </c>
      <c r="J54">
        <v>55</v>
      </c>
      <c r="K54" s="5">
        <f>H54/I54*5.9</f>
        <v>2.4477058805494237E-2</v>
      </c>
      <c r="L54" s="6">
        <f>J54/I54*5.9</f>
        <v>53.725165562913915</v>
      </c>
      <c r="M54" s="5">
        <f>L54/86400*0.9</f>
        <v>5.5963714128035328E-4</v>
      </c>
      <c r="N54" s="5">
        <f>K54-M54</f>
        <v>2.3917421664213883E-2</v>
      </c>
      <c r="O54" s="3">
        <v>50</v>
      </c>
    </row>
    <row r="55" spans="3:15" ht="17.25" thickBot="1" x14ac:dyDescent="0.3">
      <c r="C55" t="s">
        <v>84</v>
      </c>
      <c r="D55" s="14">
        <v>1.4888888888888889</v>
      </c>
      <c r="E55" t="s">
        <v>51</v>
      </c>
      <c r="F55" t="s">
        <v>85</v>
      </c>
      <c r="H55" s="4">
        <f>D55/60</f>
        <v>2.4814814814814814E-2</v>
      </c>
      <c r="I55">
        <v>6.01</v>
      </c>
      <c r="J55">
        <v>17</v>
      </c>
      <c r="K55" s="5">
        <f>H55/I55*5.9</f>
        <v>2.436063351204782E-2</v>
      </c>
      <c r="L55" s="6">
        <f>J55/I55*5.9</f>
        <v>16.688851913477539</v>
      </c>
      <c r="M55" s="5">
        <f>L55/86400*0.9</f>
        <v>1.738422074320577E-4</v>
      </c>
      <c r="N55" s="5">
        <f>K55-M55</f>
        <v>2.4186791304615762E-2</v>
      </c>
      <c r="O55" s="3">
        <v>51</v>
      </c>
    </row>
    <row r="56" spans="3:15" ht="17.25" thickBot="1" x14ac:dyDescent="0.3">
      <c r="C56" t="s">
        <v>119</v>
      </c>
      <c r="D56" s="14">
        <v>1.4861111111111109</v>
      </c>
      <c r="E56" t="s">
        <v>45</v>
      </c>
      <c r="F56" t="s">
        <v>46</v>
      </c>
      <c r="H56" s="4">
        <f>D56/60</f>
        <v>2.4768518518518516E-2</v>
      </c>
      <c r="I56">
        <v>6</v>
      </c>
      <c r="J56">
        <v>0</v>
      </c>
      <c r="K56" s="5">
        <f>H56/I56*5.9</f>
        <v>2.4355709876543209E-2</v>
      </c>
      <c r="L56" s="6">
        <f>J56/I56*5.9</f>
        <v>0</v>
      </c>
      <c r="M56" s="5">
        <f>L56/86400*0.9</f>
        <v>0</v>
      </c>
      <c r="N56" s="5">
        <f>K56-M56</f>
        <v>2.4355709876543209E-2</v>
      </c>
      <c r="O56" s="3">
        <v>52</v>
      </c>
    </row>
    <row r="57" spans="3:15" ht="17.25" thickBot="1" x14ac:dyDescent="0.3">
      <c r="C57" t="s">
        <v>43</v>
      </c>
      <c r="D57" s="14">
        <v>1.5506944444444446</v>
      </c>
      <c r="E57" t="s">
        <v>90</v>
      </c>
      <c r="F57" t="s">
        <v>91</v>
      </c>
      <c r="H57" s="4">
        <f>D57/60</f>
        <v>2.584490740740741E-2</v>
      </c>
      <c r="I57">
        <v>5.94</v>
      </c>
      <c r="J57">
        <v>63</v>
      </c>
      <c r="K57" s="5">
        <f>H57/I57*5.9</f>
        <v>2.5670867626886147E-2</v>
      </c>
      <c r="L57" s="6">
        <f>J57/I57*5.9</f>
        <v>62.575757575757578</v>
      </c>
      <c r="M57" s="5">
        <f>L57/86400*0.9</f>
        <v>6.5183080808080805E-4</v>
      </c>
      <c r="N57" s="5">
        <f>K57-M57</f>
        <v>2.5019036818805337E-2</v>
      </c>
      <c r="O57" s="3">
        <v>53</v>
      </c>
    </row>
    <row r="58" spans="3:15" ht="17.25" thickBot="1" x14ac:dyDescent="0.3">
      <c r="C58" t="s">
        <v>35</v>
      </c>
      <c r="D58" s="14">
        <v>1.5291666666666668</v>
      </c>
      <c r="E58" t="s">
        <v>45</v>
      </c>
      <c r="F58" t="s">
        <v>46</v>
      </c>
      <c r="H58" s="4">
        <f>D58/60</f>
        <v>2.5486111111111112E-2</v>
      </c>
      <c r="I58">
        <v>6</v>
      </c>
      <c r="J58">
        <v>0</v>
      </c>
      <c r="K58" s="5">
        <f>H58/I58*5.9</f>
        <v>2.5061342592592593E-2</v>
      </c>
      <c r="L58" s="6">
        <f>J58/I58*5.9</f>
        <v>0</v>
      </c>
      <c r="M58" s="5">
        <f>L58/86400*0.9</f>
        <v>0</v>
      </c>
      <c r="N58" s="5">
        <f>K58-M58</f>
        <v>2.5061342592592593E-2</v>
      </c>
      <c r="O58" s="3">
        <v>54</v>
      </c>
    </row>
    <row r="59" spans="3:15" ht="17.25" thickBot="1" x14ac:dyDescent="0.3">
      <c r="C59" t="s">
        <v>38</v>
      </c>
      <c r="D59" s="14">
        <v>1.5784722222222223</v>
      </c>
      <c r="E59" t="s">
        <v>45</v>
      </c>
      <c r="F59" t="s">
        <v>46</v>
      </c>
      <c r="H59" s="4">
        <f>D59/60</f>
        <v>2.630787037037037E-2</v>
      </c>
      <c r="I59">
        <v>6</v>
      </c>
      <c r="J59">
        <v>0</v>
      </c>
      <c r="K59" s="5">
        <f>H59/I59*5.9</f>
        <v>2.5869405864197535E-2</v>
      </c>
      <c r="L59" s="6">
        <f>J59/I59*5.9</f>
        <v>0</v>
      </c>
      <c r="M59" s="5">
        <f>L59/86400*0.9</f>
        <v>0</v>
      </c>
      <c r="N59" s="5">
        <f>K59-M59</f>
        <v>2.5869405864197535E-2</v>
      </c>
      <c r="O59" s="3">
        <v>55</v>
      </c>
    </row>
    <row r="60" spans="3:15" ht="17.25" thickBot="1" x14ac:dyDescent="0.3">
      <c r="C60" t="s">
        <v>41</v>
      </c>
      <c r="D60" s="14">
        <v>1.6493055555555556</v>
      </c>
      <c r="E60" t="s">
        <v>45</v>
      </c>
      <c r="F60" t="s">
        <v>118</v>
      </c>
      <c r="H60" s="4">
        <f>D60/60</f>
        <v>2.7488425925925927E-2</v>
      </c>
      <c r="I60">
        <v>6</v>
      </c>
      <c r="J60">
        <v>104</v>
      </c>
      <c r="K60" s="5">
        <f>H60/I60*5.9</f>
        <v>2.7030285493827164E-2</v>
      </c>
      <c r="L60" s="6">
        <f>J60/I60*5.9</f>
        <v>102.26666666666667</v>
      </c>
      <c r="M60" s="5">
        <f>L60/86400*0.9</f>
        <v>1.0652777777777778E-3</v>
      </c>
      <c r="N60" s="5">
        <f>K60-M60</f>
        <v>2.5965007716049385E-2</v>
      </c>
      <c r="O60" s="3">
        <v>56</v>
      </c>
    </row>
    <row r="61" spans="3:15" ht="17.25" thickBot="1" x14ac:dyDescent="0.3">
      <c r="C61" t="s">
        <v>57</v>
      </c>
      <c r="D61" s="14">
        <v>1.6027777777777779</v>
      </c>
      <c r="E61" t="s">
        <v>58</v>
      </c>
      <c r="F61" t="s">
        <v>59</v>
      </c>
      <c r="H61" s="4">
        <f>D61/60</f>
        <v>2.6712962962962963E-2</v>
      </c>
      <c r="I61">
        <v>6.04</v>
      </c>
      <c r="J61">
        <v>5</v>
      </c>
      <c r="K61" s="5">
        <f>H61/I61*5.9</f>
        <v>2.6093788324748589E-2</v>
      </c>
      <c r="L61" s="6">
        <f>J61/I61*5.9</f>
        <v>4.8841059602649013</v>
      </c>
      <c r="M61" s="5">
        <f>L61/86400*0.9</f>
        <v>5.0876103752759387E-5</v>
      </c>
      <c r="N61" s="5">
        <f>K61-M61</f>
        <v>2.6042912220995831E-2</v>
      </c>
      <c r="O61" s="3">
        <v>57</v>
      </c>
    </row>
    <row r="62" spans="3:15" ht="17.25" thickBot="1" x14ac:dyDescent="0.3">
      <c r="C62" t="s">
        <v>127</v>
      </c>
      <c r="D62" s="14">
        <v>1.625</v>
      </c>
      <c r="E62" t="s">
        <v>45</v>
      </c>
      <c r="F62" t="s">
        <v>125</v>
      </c>
      <c r="H62" s="4">
        <f>D62/60</f>
        <v>2.7083333333333334E-2</v>
      </c>
      <c r="I62">
        <v>6</v>
      </c>
      <c r="J62">
        <v>1</v>
      </c>
      <c r="K62" s="5">
        <f>H62/I62*5.9</f>
        <v>2.6631944444444448E-2</v>
      </c>
      <c r="L62" s="6">
        <f>J62/I62*5.9</f>
        <v>0.98333333333333339</v>
      </c>
      <c r="M62" s="5">
        <f>L62/86400*0.9</f>
        <v>1.0243055555555556E-5</v>
      </c>
      <c r="N62" s="5">
        <f>K62-M62</f>
        <v>2.6621701388888891E-2</v>
      </c>
      <c r="O62" s="3">
        <v>58</v>
      </c>
    </row>
    <row r="63" spans="3:15" ht="17.25" thickBot="1" x14ac:dyDescent="0.3">
      <c r="C63" t="s">
        <v>135</v>
      </c>
      <c r="D63" s="14">
        <v>1.7402777777777778</v>
      </c>
      <c r="E63" t="s">
        <v>136</v>
      </c>
      <c r="F63" t="s">
        <v>137</v>
      </c>
      <c r="H63" s="4">
        <f>D63/60</f>
        <v>2.900462962962963E-2</v>
      </c>
      <c r="I63">
        <v>5.99</v>
      </c>
      <c r="J63">
        <v>179</v>
      </c>
      <c r="K63" s="5">
        <f>H63/I63*5.9</f>
        <v>2.8568833858900636E-2</v>
      </c>
      <c r="L63" s="6">
        <f>J63/I63*5.9</f>
        <v>176.31051752921536</v>
      </c>
      <c r="M63" s="5">
        <f>L63/86400*0.9</f>
        <v>1.8365678909293267E-3</v>
      </c>
      <c r="N63" s="5">
        <f>K63-M63</f>
        <v>2.6732265967971309E-2</v>
      </c>
      <c r="O63" s="3">
        <v>59</v>
      </c>
    </row>
    <row r="64" spans="3:15" ht="17.25" thickBot="1" x14ac:dyDescent="0.3">
      <c r="C64" t="s">
        <v>129</v>
      </c>
      <c r="D64" s="14">
        <v>1.6395833333333334</v>
      </c>
      <c r="E64" t="s">
        <v>66</v>
      </c>
      <c r="F64" t="s">
        <v>46</v>
      </c>
      <c r="H64" s="4">
        <f>D64/60</f>
        <v>2.732638888888889E-2</v>
      </c>
      <c r="I64">
        <v>5.93</v>
      </c>
      <c r="J64">
        <v>0</v>
      </c>
      <c r="K64" s="5">
        <f>H64/I64*5.9</f>
        <v>2.7188144088439205E-2</v>
      </c>
      <c r="L64" s="6">
        <f>J64/I64*5.9</f>
        <v>0</v>
      </c>
      <c r="M64" s="5">
        <f>L64/86400*0.9</f>
        <v>0</v>
      </c>
      <c r="N64" s="5">
        <f>K64-M64</f>
        <v>2.7188144088439205E-2</v>
      </c>
      <c r="O64" s="3">
        <v>60</v>
      </c>
    </row>
    <row r="65" spans="1:15" ht="17.25" thickBot="1" x14ac:dyDescent="0.3">
      <c r="C65" t="s">
        <v>98</v>
      </c>
      <c r="D65" s="14">
        <v>1.778472222222222</v>
      </c>
      <c r="E65" t="s">
        <v>99</v>
      </c>
      <c r="F65" t="s">
        <v>100</v>
      </c>
      <c r="H65" s="4">
        <f>D65/60</f>
        <v>2.9641203703703701E-2</v>
      </c>
      <c r="I65">
        <v>5.95</v>
      </c>
      <c r="J65">
        <v>72</v>
      </c>
      <c r="K65" s="5">
        <f>H65/I65*5.9</f>
        <v>2.9392117958294425E-2</v>
      </c>
      <c r="L65" s="6">
        <f>J65/I65*5.9</f>
        <v>71.394957983193279</v>
      </c>
      <c r="M65" s="5">
        <f>L65/86400*0.9</f>
        <v>7.4369747899159669E-4</v>
      </c>
      <c r="N65" s="5">
        <f>K65-M65</f>
        <v>2.8648420479302827E-2</v>
      </c>
      <c r="O65" s="3">
        <v>61</v>
      </c>
    </row>
    <row r="66" spans="1:15" ht="17.25" thickBot="1" x14ac:dyDescent="0.3">
      <c r="C66" t="s">
        <v>42</v>
      </c>
      <c r="D66" s="14">
        <v>1.9472222222222222</v>
      </c>
      <c r="E66" t="s">
        <v>45</v>
      </c>
      <c r="F66" t="s">
        <v>120</v>
      </c>
      <c r="H66" s="4">
        <f>D66/60</f>
        <v>3.24537037037037E-2</v>
      </c>
      <c r="I66">
        <v>6</v>
      </c>
      <c r="J66">
        <v>155</v>
      </c>
      <c r="K66" s="5">
        <f>H66/I66*5.9</f>
        <v>3.1912808641975307E-2</v>
      </c>
      <c r="L66" s="6">
        <f>J66/I66*5.9</f>
        <v>152.41666666666666</v>
      </c>
      <c r="M66" s="5">
        <f>L66/86400*0.9</f>
        <v>1.5876736111111111E-3</v>
      </c>
      <c r="N66" s="5">
        <f>K66-M66</f>
        <v>3.0325135030864196E-2</v>
      </c>
      <c r="O66" s="3">
        <v>62</v>
      </c>
    </row>
    <row r="67" spans="1:15" ht="16.5" x14ac:dyDescent="0.25">
      <c r="C67" t="s">
        <v>104</v>
      </c>
      <c r="D67" s="14">
        <v>2.0902777777777777</v>
      </c>
      <c r="E67" t="s">
        <v>45</v>
      </c>
      <c r="F67" t="s">
        <v>46</v>
      </c>
      <c r="H67" s="4">
        <f>D67/60</f>
        <v>3.4837962962962959E-2</v>
      </c>
      <c r="I67">
        <v>6</v>
      </c>
      <c r="J67">
        <v>0</v>
      </c>
      <c r="K67" s="5">
        <f>H67/I67*5.9</f>
        <v>3.4257330246913575E-2</v>
      </c>
      <c r="L67" s="6">
        <f>J67/I67*5.9</f>
        <v>0</v>
      </c>
      <c r="M67" s="5">
        <f>L67/86400*0.9</f>
        <v>0</v>
      </c>
      <c r="N67" s="5">
        <f>K67-M67</f>
        <v>3.4257330246913575E-2</v>
      </c>
      <c r="O67" s="3">
        <v>63</v>
      </c>
    </row>
    <row r="68" spans="1:15" ht="16.5" x14ac:dyDescent="0.25">
      <c r="C68" s="16"/>
      <c r="D68" s="17"/>
      <c r="E68" s="18"/>
      <c r="F68" s="18"/>
    </row>
    <row r="69" spans="1:15" x14ac:dyDescent="0.25">
      <c r="A69" s="13" t="s">
        <v>44</v>
      </c>
    </row>
    <row r="70" spans="1:15" x14ac:dyDescent="0.25">
      <c r="C70" s="15" t="s">
        <v>6</v>
      </c>
      <c r="D70" s="15" t="s">
        <v>7</v>
      </c>
      <c r="E70" s="15" t="s">
        <v>8</v>
      </c>
      <c r="F70" s="15"/>
      <c r="G70" s="15"/>
      <c r="H70" s="15" t="s">
        <v>9</v>
      </c>
      <c r="I70" s="15"/>
      <c r="J70" s="15" t="s">
        <v>10</v>
      </c>
    </row>
    <row r="71" spans="1:15" x14ac:dyDescent="0.25">
      <c r="C71" s="1">
        <v>1.3888888888888888E-2</v>
      </c>
      <c r="D71" s="1">
        <v>1.3356481481481483E-2</v>
      </c>
      <c r="E71">
        <v>50</v>
      </c>
      <c r="H71" s="1">
        <f>C71-D71</f>
        <v>5.3240740740740505E-4</v>
      </c>
      <c r="J71" s="2">
        <f>H71/E71</f>
        <v>1.0648148148148101E-5</v>
      </c>
    </row>
    <row r="72" spans="1:15" x14ac:dyDescent="0.25">
      <c r="C72" s="1">
        <v>1.3888888888888888E-2</v>
      </c>
      <c r="D72" s="1">
        <v>1.2870370370370372E-2</v>
      </c>
      <c r="E72">
        <v>100</v>
      </c>
      <c r="H72" s="1">
        <f>C72-D72</f>
        <v>1.0185185185185158E-3</v>
      </c>
      <c r="J72" s="2">
        <f>H72/E72</f>
        <v>1.0185185185185157E-5</v>
      </c>
    </row>
    <row r="73" spans="1:15" x14ac:dyDescent="0.25">
      <c r="C73" s="1">
        <v>1.3888888888888888E-2</v>
      </c>
      <c r="D73" s="1">
        <v>1.2002314814814815E-2</v>
      </c>
      <c r="E73">
        <v>200</v>
      </c>
      <c r="H73" s="1">
        <f>C73-D73</f>
        <v>1.8865740740740735E-3</v>
      </c>
      <c r="J73" s="2">
        <f>H73/E73</f>
        <v>9.4328703703703675E-6</v>
      </c>
    </row>
    <row r="74" spans="1:15" x14ac:dyDescent="0.25">
      <c r="C74" s="1">
        <v>1.3888888888888888E-2</v>
      </c>
      <c r="D74" s="1">
        <v>1.1238425925925928E-2</v>
      </c>
      <c r="E74">
        <v>300</v>
      </c>
      <c r="H74" s="1">
        <f>C74-D74</f>
        <v>2.6504629629629604E-3</v>
      </c>
      <c r="J74" s="2">
        <f>H74/E74</f>
        <v>8.8348765432098677E-6</v>
      </c>
    </row>
    <row r="75" spans="1:15" x14ac:dyDescent="0.25">
      <c r="C75" s="1">
        <v>1.3888888888888888E-2</v>
      </c>
      <c r="D75" s="1">
        <v>1.0567129629629629E-2</v>
      </c>
      <c r="E75">
        <v>400</v>
      </c>
      <c r="H75" s="1">
        <f>C75-D75</f>
        <v>3.3217592592592587E-3</v>
      </c>
      <c r="J75" s="2">
        <f>H75/E75</f>
        <v>8.304398148148147E-6</v>
      </c>
    </row>
  </sheetData>
  <sortState xmlns:xlrd2="http://schemas.microsoft.com/office/spreadsheetml/2017/richdata2" ref="A5:P67">
    <sortCondition ref="N5:N67"/>
  </sortState>
  <mergeCells count="1">
    <mergeCell ref="A1:C1"/>
  </mergeCells>
  <hyperlinks>
    <hyperlink ref="A69" r:id="rId1" xr:uid="{7F6B595E-4D2D-4CE3-A968-D99230AB6235}"/>
  </hyperlink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Reinhard</dc:creator>
  <cp:lastModifiedBy>Reinhard</cp:lastModifiedBy>
  <cp:lastPrinted>2021-04-14T05:05:13Z</cp:lastPrinted>
  <dcterms:created xsi:type="dcterms:W3CDTF">2020-12-14T13:50:01Z</dcterms:created>
  <dcterms:modified xsi:type="dcterms:W3CDTF">2021-04-19T15:00:17Z</dcterms:modified>
</cp:coreProperties>
</file>